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4945" windowHeight="1135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22"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BE35" i="10"/>
  <c r="BW34" i="10"/>
  <c r="BW35" i="10" s="1"/>
  <c r="BW36" i="10" s="1"/>
  <c r="BW37" i="10" s="1"/>
  <c r="BW38" i="10" s="1"/>
  <c r="BW39" i="10" s="1"/>
  <c r="BW40" i="10" s="1"/>
  <c r="BW41" i="10" s="1"/>
  <c r="BW42" i="10" s="1"/>
  <c r="BE34" i="10"/>
  <c r="C34" i="10"/>
  <c r="C35" i="10" s="1"/>
  <c r="CO34" i="10" l="1"/>
  <c r="CO35" i="10" s="1"/>
  <c r="C36"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<sst xmlns="http://schemas.openxmlformats.org/spreadsheetml/2006/main" count="1135" uniqueCount="606">
  <si>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</si>
  <si>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</si>
  <si>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</si>
  <si>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</si>
  <si>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</si>
  <si>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</si>
  <si>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</si>
  <si>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</si>
  <si>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</si>
  <si>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</si>
  <si>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</si>
  <si>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</si>
  <si>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</si>
  <si>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</si>
  <si>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</si>
  <si>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</si>
  <si>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</si>
  <si>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</si>
  <si>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</si>
  <si>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</si>
  <si>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</si>
  <si>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</si>
  <si>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</si>
  <si>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</si>
  <si>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</si>
  <si>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</si>
  <si>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</si>
  <si>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</si>
  <si>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</si>
  <si>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</si>
  <si>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</si>
  <si>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</si>
  <si>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</si>
  <si>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</si>
  <si>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</si>
  <si>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</si>
  <si>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</si>
  <si>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</si>
  <si>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</si>
  <si>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</si>
  <si>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</si>
  <si>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</si>
  <si>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</si>
  <si>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</si>
  <si>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</si>
  <si>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</si>
  <si>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</si>
  <si>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</si>
  <si>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</si>
  <si>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財政調整基金</t>
    <rPh sb="0" eb="2">
      <t>ザイセイ</t>
    </rPh>
    <rPh sb="2" eb="4">
      <t>チョウセイ</t>
    </rPh>
    <rPh sb="4" eb="6">
      <t>キキン</t>
    </rPh>
    <phoneticPr fontId="5"/>
  </si>
  <si>
    <t>その他特定目的基金</t>
    <rPh sb="2" eb="3">
      <t>タ</t>
    </rPh>
    <rPh sb="3" eb="5">
      <t>トクテイ</t>
    </rPh>
    <rPh sb="5" eb="7">
      <t>モクテキ</t>
    </rPh>
    <rPh sb="7" eb="9">
      <t>キキン</t>
    </rPh>
    <phoneticPr fontId="5"/>
  </si>
  <si>
    <t>当該団体(円)</t>
  </si>
  <si>
    <t>実質収支比率等に係る経年分析</t>
  </si>
  <si>
    <t>実質収支額</t>
    <phoneticPr fontId="14"/>
  </si>
  <si>
    <t>財政調整基金残高</t>
    <phoneticPr fontId="5"/>
  </si>
  <si>
    <t>実質単年度収支</t>
    <rPh sb="0" eb="2">
      <t>ジッシツ</t>
    </rPh>
    <rPh sb="2" eb="5">
      <t>タンネンド</t>
    </rPh>
    <rPh sb="5" eb="7">
      <t>シュウシ</t>
    </rPh>
    <phoneticPr fontId="14"/>
  </si>
  <si>
    <t>連結実質赤字比率に係る赤字・黒字の構成分析</t>
  </si>
  <si>
    <t>赤字額</t>
    <rPh sb="0" eb="2">
      <t>アカジ</t>
    </rPh>
    <rPh sb="2" eb="3">
      <t>ガク</t>
    </rPh>
    <phoneticPr fontId="14"/>
  </si>
  <si>
    <t>黒字額</t>
    <rPh sb="0" eb="2">
      <t>クロジ</t>
    </rPh>
    <rPh sb="2" eb="3">
      <t>ガク</t>
    </rPh>
    <phoneticPr fontId="14"/>
  </si>
  <si>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</si>
  <si>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</si>
  <si>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</si>
  <si>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4"/>
  </si>
  <si>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</si>
  <si>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</si>
  <si>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</si>
  <si>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</si>
  <si>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</si>
  <si>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</si>
  <si>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</si>
  <si>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</si>
  <si>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</si>
  <si>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</si>
  <si>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</si>
  <si>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</si>
  <si>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</si>
  <si>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</si>
  <si>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</si>
  <si>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</si>
  <si>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</si>
  <si>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</si>
  <si>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</si>
  <si>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</si>
  <si>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</si>
  <si>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</si>
  <si>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</si>
  <si>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</si>
  <si>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</si>
  <si>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</si>
  <si>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</si>
  <si>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3"/>
  </si>
  <si>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</si>
  <si>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</si>
  <si>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</si>
  <si>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3"/>
  </si>
  <si>
    <t>経常収支比率</t>
    <rPh sb="0" eb="2">
      <t>ケイジョウ</t>
    </rPh>
    <rPh sb="2" eb="4">
      <t>シュウシ</t>
    </rPh>
    <rPh sb="4" eb="6">
      <t>ヒリツ</t>
    </rPh>
    <phoneticPr fontId="5"/>
  </si>
  <si>
    <t>市町村名</t>
    <rPh sb="0" eb="3">
      <t>シチョウソン</t>
    </rPh>
    <rPh sb="3" eb="4">
      <t>メイ</t>
    </rPh>
    <phoneticPr fontId="5"/>
  </si>
  <si>
    <t>稲敷市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</si>
  <si>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</si>
  <si>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</si>
  <si>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</si>
  <si>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3"/>
  </si>
  <si>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</si>
  <si>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</si>
  <si>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</si>
  <si>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</si>
  <si>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</si>
  <si>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</si>
  <si>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</si>
  <si>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3"/>
  </si>
  <si>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</si>
  <si>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</si>
  <si>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</si>
  <si>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</si>
  <si>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</si>
  <si>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</si>
  <si>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3"/>
  </si>
  <si>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</si>
  <si>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</si>
  <si>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</si>
  <si>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</si>
  <si>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</si>
  <si>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</si>
  <si>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</si>
  <si>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</si>
  <si>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</si>
  <si>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3"/>
  </si>
  <si>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</si>
  <si>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</si>
  <si>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</si>
  <si>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</si>
  <si>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</si>
  <si>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</si>
  <si>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</si>
  <si>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</si>
  <si>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</si>
  <si>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</si>
  <si>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</si>
  <si>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</si>
  <si>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</si>
  <si>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</si>
  <si>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3"/>
  </si>
  <si>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</si>
  <si>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</si>
  <si>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</si>
  <si>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</si>
  <si>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</si>
  <si>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</si>
  <si>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</si>
  <si>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</si>
  <si>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</si>
  <si>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3"/>
  </si>
  <si>
    <t>うち日本人(％)</t>
    <phoneticPr fontId="5"/>
  </si>
  <si>
    <t>-2.3</t>
    <phoneticPr fontId="5"/>
  </si>
  <si>
    <t>第3次</t>
    <rPh sb="0" eb="1">
      <t>ダイ</t>
    </rPh>
    <rPh sb="2" eb="3">
      <t>ジ</t>
    </rPh>
    <phoneticPr fontId="5"/>
  </si>
  <si>
    <t>標準税収入額等</t>
    <phoneticPr fontId="23"/>
  </si>
  <si>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</si>
  <si>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</si>
  <si>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人口密度 (人/k㎡)</t>
    <rPh sb="0" eb="2">
      <t>ジンコウ</t>
    </rPh>
    <rPh sb="2" eb="4">
      <t>ミツド</t>
    </rPh>
    <phoneticPr fontId="5"/>
  </si>
  <si>
    <t>歳入一般財源等</t>
    <rPh sb="0" eb="2">
      <t>サイニュウ</t>
    </rPh>
    <rPh sb="2" eb="4">
      <t>イッパン</t>
    </rPh>
    <rPh sb="4" eb="6">
      <t>ザイゲン</t>
    </rPh>
    <rPh sb="6" eb="7">
      <t>トウ</t>
    </rPh>
    <phoneticPr fontId="23"/>
  </si>
  <si>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</si>
  <si>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</si>
  <si>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</si>
  <si>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</si>
  <si>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</si>
  <si>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</si>
  <si>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</si>
  <si>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</si>
  <si>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</si>
  <si>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</si>
  <si>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</si>
  <si>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</si>
  <si>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</si>
  <si>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</si>
  <si>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</si>
  <si>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</si>
  <si>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</si>
  <si>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</si>
  <si>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</si>
  <si>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</si>
  <si>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</si>
  <si>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3"/>
  </si>
  <si>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</si>
  <si>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</si>
  <si>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</si>
  <si>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3"/>
  </si>
  <si>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</si>
  <si>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</si>
  <si>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</si>
  <si>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</si>
  <si>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</si>
  <si>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</si>
  <si>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</si>
  <si>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</si>
  <si>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</si>
  <si>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</si>
  <si>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</si>
  <si>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</si>
  <si>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</si>
  <si>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</si>
  <si>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</si>
  <si>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</si>
  <si>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</si>
  <si>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</si>
  <si>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</si>
  <si>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</si>
  <si>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</si>
  <si>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</si>
  <si>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</si>
  <si>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</si>
  <si>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</si>
  <si>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</si>
  <si>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</si>
  <si>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</si>
  <si>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7"/>
  </si>
  <si>
    <t>※8：職員の状況については、令和4年度地方公務員給与実態調査に基づいている。</t>
    <phoneticPr fontId="27"/>
  </si>
  <si>
    <t>令和4年度</t>
    <phoneticPr fontId="23"/>
  </si>
  <si>
    <t>茨城県稲敷市</t>
    <phoneticPr fontId="23"/>
  </si>
  <si>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</si>
  <si>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</si>
  <si>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</si>
  <si>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</si>
  <si>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</si>
  <si>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</si>
  <si>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</si>
  <si>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</si>
  <si>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</si>
  <si>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</si>
  <si>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</si>
  <si>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</si>
  <si>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</si>
  <si>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</si>
  <si>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</si>
  <si>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</si>
  <si>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</si>
  <si>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</si>
  <si>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</si>
  <si>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</si>
  <si>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</si>
  <si>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</si>
  <si>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</si>
  <si>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</si>
  <si>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</si>
  <si>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</si>
  <si>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2"/>
  </si>
  <si>
    <t>　　　所得割</t>
    <phoneticPr fontId="5"/>
  </si>
  <si>
    <t>衛生費</t>
  </si>
  <si>
    <t>分離課税所得割交付金</t>
    <phoneticPr fontId="23"/>
  </si>
  <si>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</si>
  <si>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</si>
  <si>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</si>
  <si>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</si>
  <si>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</si>
  <si>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</si>
  <si>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</si>
  <si>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</si>
  <si>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</si>
  <si>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</si>
  <si>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</si>
  <si>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</si>
  <si>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</si>
  <si>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</si>
  <si>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</si>
  <si>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</si>
  <si>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</si>
  <si>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</si>
  <si>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</si>
  <si>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</si>
  <si>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4"/>
  </si>
  <si>
    <t>　　特別土地保有税</t>
    <phoneticPr fontId="5"/>
  </si>
  <si>
    <t>公債費</t>
  </si>
  <si>
    <t>地方特例交付金等</t>
    <rPh sb="7" eb="8">
      <t>トウ</t>
    </rPh>
    <phoneticPr fontId="14"/>
  </si>
  <si>
    <t>　法定外普通税</t>
    <phoneticPr fontId="5"/>
  </si>
  <si>
    <t>諸支出金</t>
    <rPh sb="3" eb="4">
      <t>キン</t>
    </rPh>
    <phoneticPr fontId="23"/>
  </si>
  <si>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</si>
  <si>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</si>
  <si>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</si>
  <si>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</si>
  <si>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</si>
  <si>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</si>
  <si>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</si>
  <si>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</si>
  <si>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</si>
  <si>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</si>
  <si>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</si>
  <si>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</si>
  <si>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</si>
  <si>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</si>
  <si>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</si>
  <si>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</si>
  <si>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</si>
  <si>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</si>
  <si>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　震災復興特別交付税</t>
    <phoneticPr fontId="23"/>
  </si>
  <si>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</si>
  <si>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</si>
  <si>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</si>
  <si>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</si>
  <si>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</si>
  <si>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</si>
  <si>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</si>
  <si>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</si>
  <si>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</si>
  <si>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</si>
  <si>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</si>
  <si>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</si>
  <si>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</si>
  <si>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</si>
  <si>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</si>
  <si>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</si>
  <si>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</si>
  <si>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</si>
  <si>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</si>
  <si>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3"/>
  </si>
  <si>
    <t>国有提供交付金(特別区財調交付金)</t>
  </si>
  <si>
    <t>徴収率
(％)</t>
    <rPh sb="0" eb="2">
      <t>チョウシュウ</t>
    </rPh>
    <rPh sb="2" eb="3">
      <t>リツ</t>
    </rPh>
    <phoneticPr fontId="5"/>
  </si>
  <si>
    <t>現年</t>
    <rPh sb="0" eb="1">
      <t>ゲン</t>
    </rPh>
    <rPh sb="1" eb="2">
      <t>ネン</t>
    </rPh>
    <phoneticPr fontId="5"/>
  </si>
  <si>
    <t>　うち利子</t>
    <phoneticPr fontId="23"/>
  </si>
  <si>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</si>
  <si>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</si>
  <si>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</si>
  <si>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</si>
  <si>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</si>
  <si>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</si>
  <si>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</si>
  <si>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</si>
  <si>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</si>
  <si>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</si>
  <si>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</si>
  <si>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</si>
  <si>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</si>
  <si>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</si>
  <si>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</si>
  <si>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</si>
  <si>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</si>
  <si>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</si>
  <si>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</si>
  <si>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</si>
  <si>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</si>
  <si>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</si>
  <si>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</si>
  <si>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</si>
  <si>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</si>
  <si>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4"/>
  </si>
  <si>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</si>
  <si>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</si>
  <si>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</si>
  <si>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</si>
  <si>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</si>
  <si>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</si>
  <si>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</si>
  <si>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</si>
  <si>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</si>
  <si>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</si>
  <si>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</si>
  <si>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</si>
  <si>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</si>
  <si>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</si>
  <si>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</si>
  <si>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</si>
  <si>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</si>
  <si>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</si>
  <si>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</si>
  <si>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</si>
  <si>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</si>
  <si>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</si>
  <si>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</si>
  <si>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</si>
  <si>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</si>
  <si>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</si>
  <si>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</si>
  <si>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茨城県稲敷市</t>
  </si>
  <si>
    <t>一般会計等の財政状況（単位：百万円）</t>
    <rPh sb="0" eb="2">
      <t>イッパン</t>
    </rPh>
    <rPh sb="2" eb="4">
      <t>カイケイ</t>
    </rPh>
    <rPh sb="4" eb="5">
      <t>トウ</t>
    </rPh>
    <rPh sb="6" eb="8">
      <t>ザイセイ</t>
    </rPh>
    <rPh sb="8" eb="10">
      <t>ジョウキョウ</t>
    </rPh>
    <phoneticPr fontId="29"/>
  </si>
  <si>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</si>
  <si>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会計名</t>
    <rPh sb="0" eb="2">
      <t>カイケイ</t>
    </rPh>
    <rPh sb="2" eb="3">
      <t>メイ</t>
    </rPh>
    <phoneticPr fontId="29"/>
  </si>
  <si>
    <t>歳入</t>
    <rPh sb="0" eb="2">
      <t>サイニュウ</t>
    </rPh>
    <phoneticPr fontId="29"/>
  </si>
  <si>
    <t>歳出</t>
    <phoneticPr fontId="29"/>
  </si>
  <si>
    <t>形式収支</t>
    <phoneticPr fontId="29"/>
  </si>
  <si>
    <t>実質収支</t>
    <phoneticPr fontId="29"/>
  </si>
  <si>
    <t>他会計等
からの
繰入金</t>
    <rPh sb="9" eb="11">
      <t>クリイレ</t>
    </rPh>
    <rPh sb="11" eb="12">
      <t>キン</t>
    </rPh>
    <phoneticPr fontId="29"/>
  </si>
  <si>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</si>
  <si>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</si>
  <si>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</si>
  <si>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</si>
  <si>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</si>
  <si>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</si>
  <si>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</si>
  <si>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</si>
  <si>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</si>
  <si>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</si>
  <si>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</si>
  <si>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</si>
  <si>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稲敷市、稲敷郡町村及び一部事務組合公平委員会特別会計</t>
    <phoneticPr fontId="5"/>
  </si>
  <si>
    <t>稲敷市基幹水利施設管理事業特別会計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</si>
  <si>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</si>
  <si>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</si>
  <si>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</si>
  <si>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</si>
  <si>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</si>
  <si>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</si>
  <si>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</si>
  <si>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</si>
  <si>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</si>
  <si>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</si>
  <si>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</si>
  <si>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</si>
  <si>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</si>
  <si>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稲敷市国民健康保険特別会計</t>
    <phoneticPr fontId="5"/>
  </si>
  <si>
    <t>稲敷市介護保険特別会計</t>
    <phoneticPr fontId="5"/>
  </si>
  <si>
    <t>稲敷市後期高齢者医療特別会計</t>
    <phoneticPr fontId="5"/>
  </si>
  <si>
    <t>稲敷市介護サービス事業特別会計</t>
    <phoneticPr fontId="5"/>
  </si>
  <si>
    <t>稲敷市水道事業会計</t>
    <phoneticPr fontId="5"/>
  </si>
  <si>
    <t>法適用企業</t>
    <phoneticPr fontId="5"/>
  </si>
  <si>
    <t>稲敷市工業用水道事業会計</t>
    <phoneticPr fontId="5"/>
  </si>
  <si>
    <t>稲敷市下水道事業会計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</si>
  <si>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</si>
  <si>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</si>
  <si>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</si>
  <si>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9"/>
  </si>
  <si>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</si>
  <si>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</si>
  <si>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</si>
  <si>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</si>
  <si>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</si>
  <si>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</si>
  <si>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</si>
  <si>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</si>
  <si>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</si>
  <si>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</si>
  <si>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9"/>
  </si>
  <si>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</si>
  <si>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</si>
  <si>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</si>
  <si>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9"/>
  </si>
  <si>
    <t>元利償還金</t>
    <rPh sb="0" eb="2">
      <t>ガンリ</t>
    </rPh>
    <rPh sb="2" eb="5">
      <t>ショウカンキン</t>
    </rPh>
    <phoneticPr fontId="29"/>
  </si>
  <si>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</si>
  <si>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債務負担行為</t>
    <rPh sb="0" eb="2">
      <t>サイム</t>
    </rPh>
    <rPh sb="2" eb="4">
      <t>フタン</t>
    </rPh>
    <rPh sb="4" eb="6">
      <t>コウイ</t>
    </rPh>
    <phoneticPr fontId="5"/>
  </si>
  <si>
    <t>PFI事業に係るもの</t>
    <rPh sb="3" eb="5">
      <t>ジギョウ</t>
    </rPh>
    <rPh sb="6" eb="7">
      <t>カカ</t>
    </rPh>
    <phoneticPr fontId="29"/>
  </si>
  <si>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</si>
  <si>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</si>
  <si>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</si>
  <si>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9"/>
  </si>
  <si>
    <t>いわゆる五省協定等に係るもの</t>
    <rPh sb="4" eb="6">
      <t>ゴショウ</t>
    </rPh>
    <rPh sb="6" eb="9">
      <t>キョウテイトウ</t>
    </rPh>
    <rPh sb="10" eb="11">
      <t>カカ</t>
    </rPh>
    <phoneticPr fontId="29"/>
  </si>
  <si>
    <t>準元利償還金</t>
    <rPh sb="0" eb="1">
      <t>ジュン</t>
    </rPh>
    <rPh sb="1" eb="3">
      <t>ガンリ</t>
    </rPh>
    <rPh sb="3" eb="6">
      <t>ショウカンキン</t>
    </rPh>
    <phoneticPr fontId="29"/>
  </si>
  <si>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</si>
  <si>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 xml:space="preserve">公営企業債等繰入見込額 </t>
    <rPh sb="0" eb="2">
      <t>コウエイ</t>
    </rPh>
    <rPh sb="2" eb="5">
      <t>キギョウサイ</t>
    </rPh>
    <rPh sb="5" eb="6">
      <t>トウ</t>
    </rPh>
    <rPh sb="6" eb="8">
      <t>クリイ</t>
    </rPh>
    <rPh sb="8" eb="11">
      <t>ミコミガク</t>
    </rPh>
    <phoneticPr fontId="29"/>
  </si>
  <si>
    <t>国営土地改良事業に係るもの</t>
    <rPh sb="0" eb="2">
      <t>コクエイ</t>
    </rPh>
    <rPh sb="2" eb="4">
      <t>トチ</t>
    </rPh>
    <rPh sb="4" eb="6">
      <t>カイリョウ</t>
    </rPh>
    <rPh sb="6" eb="8">
      <t>ジギョウ</t>
    </rPh>
    <rPh sb="9" eb="10">
      <t>カカ</t>
    </rPh>
    <phoneticPr fontId="29"/>
  </si>
  <si>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</si>
  <si>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 xml:space="preserve">組合等負担等見込額 </t>
    <rPh sb="0" eb="2">
      <t>クミアイ</t>
    </rPh>
    <rPh sb="2" eb="3">
      <t>トウ</t>
    </rPh>
    <rPh sb="3" eb="5">
      <t>フタン</t>
    </rPh>
    <rPh sb="5" eb="6">
      <t>トウ</t>
    </rPh>
    <rPh sb="6" eb="9">
      <t>ミコミガク</t>
    </rPh>
    <phoneticPr fontId="29"/>
  </si>
  <si>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</si>
  <si>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</si>
  <si>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 xml:space="preserve">退職手当負担見込額 </t>
    <rPh sb="0" eb="2">
      <t>タイショク</t>
    </rPh>
    <rPh sb="2" eb="4">
      <t>テアテ</t>
    </rPh>
    <rPh sb="4" eb="6">
      <t>フタン</t>
    </rPh>
    <rPh sb="6" eb="9">
      <t>ミコミガク</t>
    </rPh>
    <phoneticPr fontId="29"/>
  </si>
  <si>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</si>
  <si>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</si>
  <si>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</si>
  <si>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</si>
  <si>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9"/>
  </si>
  <si>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</si>
  <si>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</si>
  <si>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</si>
  <si>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</si>
  <si>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</si>
  <si>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</si>
  <si>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</si>
  <si>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</si>
  <si>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</si>
  <si>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</si>
  <si>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9"/>
  </si>
  <si>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</si>
  <si>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</si>
  <si>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 xml:space="preserve">充当可能特定歳入 </t>
    <rPh sb="0" eb="2">
      <t>ジュウトウ</t>
    </rPh>
    <rPh sb="2" eb="4">
      <t>カノウ</t>
    </rPh>
    <rPh sb="4" eb="6">
      <t>トクテイ</t>
    </rPh>
    <rPh sb="6" eb="8">
      <t>サイニュウ</t>
    </rPh>
    <phoneticPr fontId="29"/>
  </si>
  <si>
    <t>稲敷市水道事業会計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</si>
  <si>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9"/>
  </si>
  <si>
    <t>(Ｆ)</t>
    <phoneticPr fontId="5"/>
  </si>
  <si>
    <t>稲敷市介護保険特別会計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</si>
  <si>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</si>
  <si>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</si>
  <si>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</si>
  <si>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9"/>
  </si>
  <si>
    <t>土地開発公社に係る将来負担額</t>
    <rPh sb="0" eb="2">
      <t>トチ</t>
    </rPh>
    <rPh sb="2" eb="4">
      <t>カイハツ</t>
    </rPh>
    <rPh sb="4" eb="6">
      <t>コウシャ</t>
    </rPh>
    <rPh sb="7" eb="8">
      <t>カカ</t>
    </rPh>
    <rPh sb="9" eb="11">
      <t>ショウライ</t>
    </rPh>
    <rPh sb="11" eb="14">
      <t>フタンガク</t>
    </rPh>
    <phoneticPr fontId="29"/>
  </si>
  <si>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</si>
  <si>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</si>
  <si>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</si>
  <si>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</si>
  <si>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</si>
  <si>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</si>
  <si>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</si>
  <si>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</si>
  <si>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</si>
  <si>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</si>
  <si>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</si>
  <si>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</si>
  <si>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</si>
  <si>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</si>
  <si>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</si>
  <si>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</si>
  <si>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</si>
  <si>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</si>
  <si>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</si>
  <si>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</si>
  <si>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</si>
  <si>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</si>
  <si>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</si>
  <si>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</si>
  <si>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</si>
  <si>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</si>
  <si>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</si>
  <si>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</si>
  <si>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</si>
  <si>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</si>
  <si>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</si>
  <si>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</si>
  <si>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</si>
  <si>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</si>
  <si>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</si>
  <si>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</si>
  <si>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</si>
  <si>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</si>
  <si>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</si>
  <si>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</si>
  <si>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</si>
  <si>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</si>
  <si>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</si>
  <si>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</si>
  <si>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</si>
  <si>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</si>
  <si>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</si>
  <si>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</si>
  <si>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</si>
  <si>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</si>
  <si>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</si>
  <si>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</si>
  <si>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</si>
  <si>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</si>
  <si>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</si>
  <si>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</si>
  <si>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</si>
  <si>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</si>
  <si>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</si>
  <si>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</si>
  <si>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</si>
  <si>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</si>
  <si>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</si>
  <si>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</si>
  <si>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</si>
  <si>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</si>
  <si>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</si>
  <si>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</si>
  <si>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</si>
  <si>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</si>
  <si>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</si>
  <si>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</si>
  <si>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</si>
  <si>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</si>
  <si>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</si>
  <si>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</si>
  <si>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</si>
  <si>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</si>
  <si>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2.47</t>
  </si>
  <si>
    <t>▲ 3.54</t>
  </si>
  <si>
    <t>▲ 0.83</t>
  </si>
  <si>
    <t>稲敷市水道事業会計</t>
  </si>
  <si>
    <t>一般会計</t>
  </si>
  <si>
    <t>稲敷市下水道事業会計</t>
  </si>
  <si>
    <t>稲敷市工業用水道事業会計</t>
  </si>
  <si>
    <t>稲敷市介護保険特別会計</t>
  </si>
  <si>
    <t>稲敷市国民健康保険特別会計</t>
  </si>
  <si>
    <t>稲敷市後期高齢者医療特別会計</t>
  </si>
  <si>
    <t>稲敷市介護サービス事業特別会計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</si>
  <si>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</si>
  <si>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</si>
  <si>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</si>
  <si>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</si>
  <si>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</si>
  <si>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</si>
  <si>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</si>
  <si>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</si>
  <si>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稲敷市農業公社</t>
    <rPh sb="0" eb="3">
      <t>イナシキシ</t>
    </rPh>
    <rPh sb="3" eb="7">
      <t>ノウギョウコウシャ</t>
    </rPh>
    <phoneticPr fontId="2"/>
  </si>
  <si>
    <t>いなしきエナジー</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</si>
  <si>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</si>
  <si>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キョウサイ</t>
    </rPh>
    <rPh sb="22" eb="24">
      <t>ジギョウ</t>
    </rPh>
    <rPh sb="24" eb="26">
      <t>トクベツ</t>
    </rPh>
    <rPh sb="26" eb="28">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</si>
  <si>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</si>
  <si>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7">
      <t>コウレイ</t>
    </rPh>
    <rPh sb="7" eb="8">
      <t>シャ</t>
    </rPh>
    <rPh sb="8" eb="10">
      <t>イリョウ</t>
    </rPh>
    <rPh sb="10" eb="12">
      <t>コウイキ</t>
    </rPh>
    <rPh sb="12" eb="14">
      <t>レンゴウ</t>
    </rPh>
    <rPh sb="16" eb="18">
      <t>イッパン</t>
    </rPh>
    <rPh sb="18" eb="20">
      <t>カイケイ</t>
    </rPh>
    <phoneticPr fontId="2"/>
  </si>
  <si>
    <t>茨城県後期高齢者医療広域連合
（後期高齢医療特別会計）</t>
    <rPh sb="0" eb="3">
      <t>イバラキケン</t>
    </rPh>
    <rPh sb="3" eb="5">
      <t>コウキ</t>
    </rPh>
    <rPh sb="5" eb="7">
      <t>コウレイ</t>
    </rPh>
    <rPh sb="7" eb="8">
      <t>シャ</t>
    </rPh>
    <rPh sb="8" eb="10">
      <t>イリョウ</t>
    </rPh>
    <rPh sb="10" eb="12">
      <t>コウイキ</t>
    </rPh>
    <rPh sb="12" eb="14">
      <t>レンゴウ</t>
    </rPh>
    <rPh sb="16" eb="18">
      <t>コウキ</t>
    </rPh>
    <rPh sb="18" eb="20">
      <t>コウレイ</t>
    </rPh>
    <rPh sb="20" eb="22">
      <t>イリョウ</t>
    </rPh>
    <rPh sb="22" eb="24">
      <t>トクベツ</t>
    </rPh>
    <rPh sb="24" eb="26">
      <t>カイケイ</t>
    </rPh>
    <phoneticPr fontId="2"/>
  </si>
  <si>
    <t>龍ヶ崎地方衛生組合（一般会計）</t>
    <rPh sb="0" eb="3">
      <t>リュウガサキ</t>
    </rPh>
    <rPh sb="3" eb="5">
      <t>チホウ</t>
    </rPh>
    <rPh sb="5" eb="7">
      <t>エイセイ</t>
    </rPh>
    <rPh sb="7" eb="9">
      <t>クミアイ</t>
    </rPh>
    <rPh sb="10" eb="12">
      <t>イッパン</t>
    </rPh>
    <rPh sb="12" eb="14">
      <t>カイケイ</t>
    </rPh>
    <phoneticPr fontId="2"/>
  </si>
  <si>
    <t>江戸崎地方衛生土木組合（一般会計）</t>
    <rPh sb="0" eb="3">
      <t>エドサキ</t>
    </rPh>
    <rPh sb="3" eb="5">
      <t>チホウ</t>
    </rPh>
    <rPh sb="5" eb="7">
      <t>エイセイ</t>
    </rPh>
    <rPh sb="7" eb="9">
      <t>ドボク</t>
    </rPh>
    <rPh sb="9" eb="11">
      <t>クミアイ</t>
    </rPh>
    <rPh sb="12" eb="14">
      <t>イッパン</t>
    </rPh>
    <rPh sb="14" eb="16">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</si>
  <si>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6" eb="18">
      <t>イッパン</t>
    </rPh>
    <rPh sb="18" eb="20">
      <t>カイケイ</t>
    </rPh>
    <phoneticPr fontId="2"/>
  </si>
  <si>
    <t>稲敷地方広域市町村圏事務組合
（水防事業特別会計）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</si>
  <si>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</si>
  <si>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</si>
  <si>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4年度将来負担比率は算定数値なしとなり、5.4%である類似団体平均を下回る数値となった。これは起債の既存借入の償還が進んでおり、起債残高が6.2億円減少している等の要因が考えられる。有形固定資産減価償却率は類似団体平均が0.8％増となる中1.1％増となったが、類似団体平均と比較すると依然として低い水準を保っている。これは直近に整備された公共施設が比較的多いことや、老朽化した施設の解体・除却を実施している結果と考えられる。今後も公共施設等総合管理計画及び学校施設長寿命化計画において示されている指針に基づき、公共施設の規模の適正化を図り、将来負担比率と有形固定資産減価償却率のバランスの改善に努めていく。</t>
    <rPh sb="40" eb="42">
      <t>スウチ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</si>
  <si>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</si>
  <si>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</si>
  <si>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</si>
  <si>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</si>
  <si>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</si>
  <si>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</si>
  <si>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4年度将来負担比率は算定数値なしとなり、5.4%である類似団体平均を下回る数値となった。これは起債の既存借入の償還が進んでおり、起債残高が6.2億円減少している等の要因が考えられる。実質公債費比率は令和3年度と比較して0.4%増加しているが、これは企業会計の準元利償還金算入額の増加、標準財政規模の減少等が要因と考えられる。
一般会計債においては今後も合併特例債、過疎対策事業債及び臨時財政対策債の発行や基金取崩が予想されることから、将来負担比率および実質公債費比率が急激に上昇しないよう計画的な借入及び基金取崩を行っていく方針である。</t>
    <rPh sb="85" eb="87">
      <t>ヨウイン</t>
    </rPh>
    <rPh sb="102" eb="104">
      <t>レイワ</t>
    </rPh>
    <rPh sb="105" eb="107">
      <t>ネンド</t>
    </rPh>
    <rPh sb="108" eb="110">
      <t>ヒカク</t>
    </rPh>
    <rPh sb="116" eb="118">
      <t>ゾウカ</t>
    </rPh>
    <rPh sb="127" eb="131">
      <t>キギョウカイケイ</t>
    </rPh>
    <rPh sb="132" eb="133">
      <t>ジュン</t>
    </rPh>
    <rPh sb="133" eb="138">
      <t>ガンリショウカンキン</t>
    </rPh>
    <rPh sb="138" eb="141">
      <t>サンニュウガク</t>
    </rPh>
    <rPh sb="147" eb="150">
      <t>ゼンネンド</t>
    </rPh>
    <rPh sb="154" eb="155">
      <t>ナド</t>
    </rPh>
    <phoneticPr fontId="5"/>
  </si>
  <si>
    <t>実質公債費比率</t>
    <phoneticPr fontId="5"/>
  </si>
  <si>
    <t>（百万円）</t>
    <rPh sb="1" eb="4">
      <t>ヒャクマンエン</t>
    </rPh>
    <phoneticPr fontId="5"/>
  </si>
  <si>
    <t>減債基金</t>
    <rPh sb="0" eb="2">
      <t>ゲンサイ</t>
    </rPh>
    <rPh sb="2" eb="4">
      <t>キキン</t>
    </rPh>
    <phoneticPr fontId="5"/>
  </si>
  <si>
    <t>公共公用施設等整備基金</t>
    <rPh sb="0" eb="11">
      <t>コウキョウコウヨウシセツトウセイビキキン</t>
    </rPh>
    <phoneticPr fontId="2"/>
  </si>
  <si>
    <t>新庁舎建設基金</t>
    <rPh sb="0" eb="7">
      <t>シンチョウシャケンセツキキン</t>
    </rPh>
    <phoneticPr fontId="2"/>
  </si>
  <si>
    <t>合併振興基金</t>
    <rPh sb="0" eb="6">
      <t>ガッペイシンコウキキン</t>
    </rPh>
    <phoneticPr fontId="2"/>
  </si>
  <si>
    <t>地域福祉基金</t>
    <rPh sb="0" eb="6">
      <t>チイキフクシキキン</t>
    </rPh>
    <phoneticPr fontId="2"/>
  </si>
  <si>
    <t>ふるさと応援基金</t>
    <rPh sb="4" eb="8">
      <t>オウエンキキン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</si>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</sst>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4" fillId="0" borderId="0"/>
    <xf numFmtId="0" fontId="14" fillId="0" borderId="0">
      <alignment vertical="center"/>
    </xf>
    <xf numFmtId="0" fontId="13"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36"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4"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4"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4" fillId="0" borderId="34" xfId="6" applyBorder="1"/>
    <xf numFmtId="0" fontId="14" fillId="0" borderId="34" xfId="6" applyBorder="1" applyAlignment="1">
      <alignment vertical="center"/>
    </xf>
    <xf numFmtId="0" fontId="16" fillId="0" borderId="34" xfId="6" applyFont="1" applyBorder="1"/>
    <xf numFmtId="0" fontId="14" fillId="0" borderId="0" xfId="7" applyAlignment="1"/>
    <xf numFmtId="0" fontId="14" fillId="0" borderId="34" xfId="7" applyBorder="1" applyAlignment="1"/>
    <xf numFmtId="177" fontId="14" fillId="0" borderId="34" xfId="7" applyNumberFormat="1" applyBorder="1" applyAlignment="1"/>
    <xf numFmtId="0" fontId="18" fillId="0" borderId="0" xfId="8" applyFont="1">
      <alignment vertical="center"/>
    </xf>
    <xf numFmtId="49" fontId="18" fillId="0" borderId="0" xfId="8" applyNumberFormat="1" applyFont="1">
      <alignment vertical="center"/>
    </xf>
    <xf numFmtId="0" fontId="20" fillId="0" borderId="0" xfId="8" applyFont="1">
      <alignment vertical="center"/>
    </xf>
    <xf numFmtId="0" fontId="21" fillId="0" borderId="0" xfId="8" applyFont="1">
      <alignmen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2"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2" fillId="0" borderId="71" xfId="9" applyFont="1" applyBorder="1" applyAlignment="1">
      <alignment horizontal="center" vertical="center"/>
    </xf>
    <xf numFmtId="0" fontId="18" fillId="0" borderId="7" xfId="8" applyFont="1" applyBorder="1" applyAlignment="1">
      <alignment horizontal="center" vertical="center"/>
    </xf>
    <xf numFmtId="0" fontId="18" fillId="0" borderId="74" xfId="8" applyFont="1" applyBorder="1" applyAlignment="1">
      <alignment horizontal="center" vertical="center"/>
    </xf>
    <xf numFmtId="0" fontId="24" fillId="0" borderId="75" xfId="8" applyFont="1" applyBorder="1" applyAlignment="1">
      <alignment vertical="center" wrapText="1"/>
    </xf>
    <xf numFmtId="0" fontId="24" fillId="0" borderId="76" xfId="8" applyFont="1" applyBorder="1" applyAlignment="1">
      <alignment vertical="center" wrapText="1"/>
    </xf>
    <xf numFmtId="181" fontId="18" fillId="0" borderId="74" xfId="8" applyNumberFormat="1" applyFont="1" applyBorder="1">
      <alignment vertical="center"/>
    </xf>
    <xf numFmtId="181" fontId="18" fillId="0" borderId="75" xfId="8" applyNumberFormat="1" applyFont="1" applyBorder="1">
      <alignment vertical="center"/>
    </xf>
    <xf numFmtId="181" fontId="18" fillId="0" borderId="76" xfId="8" applyNumberFormat="1" applyFont="1" applyBorder="1">
      <alignment vertical="center"/>
    </xf>
    <xf numFmtId="0" fontId="18" fillId="0" borderId="7" xfId="8" applyFont="1" applyBorder="1">
      <alignment vertical="center"/>
    </xf>
    <xf numFmtId="0" fontId="18" fillId="0" borderId="66" xfId="8" applyFont="1" applyBorder="1">
      <alignment vertical="center"/>
    </xf>
    <xf numFmtId="49" fontId="18" fillId="0" borderId="7" xfId="8" applyNumberFormat="1" applyFont="1" applyBorder="1">
      <alignment vertical="center"/>
    </xf>
    <xf numFmtId="0" fontId="18" fillId="0" borderId="0" xfId="8" applyFont="1" applyAlignment="1">
      <alignment horizontal="center" vertical="center"/>
    </xf>
    <xf numFmtId="49" fontId="18" fillId="0" borderId="0" xfId="8" applyNumberFormat="1" applyFont="1" applyAlignment="1">
      <alignment horizontal="center" vertical="center"/>
    </xf>
    <xf numFmtId="0" fontId="18" fillId="0" borderId="66" xfId="8" applyFont="1" applyBorder="1" applyAlignment="1">
      <alignment horizontal="center" vertical="center"/>
    </xf>
    <xf numFmtId="0" fontId="18" fillId="0" borderId="74" xfId="8" applyFont="1" applyBorder="1">
      <alignment vertical="center"/>
    </xf>
    <xf numFmtId="0" fontId="18" fillId="0" borderId="75" xfId="8" applyFont="1" applyBorder="1">
      <alignment vertical="center"/>
    </xf>
    <xf numFmtId="0" fontId="18" fillId="0" borderId="76" xfId="8" applyFont="1" applyBorder="1">
      <alignment vertical="center"/>
    </xf>
    <xf numFmtId="49" fontId="28" fillId="0" borderId="0" xfId="11" applyNumberFormat="1" applyFont="1">
      <alignment vertical="center"/>
    </xf>
    <xf numFmtId="49" fontId="18" fillId="0" borderId="0" xfId="11" applyNumberFormat="1" applyFont="1">
      <alignment vertical="center"/>
    </xf>
    <xf numFmtId="0" fontId="18" fillId="0" borderId="0" xfId="11" applyFont="1">
      <alignment vertical="center"/>
    </xf>
    <xf numFmtId="0" fontId="29"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18" fillId="0" borderId="12" xfId="11" applyFont="1" applyBorder="1">
      <alignment vertical="center"/>
    </xf>
    <xf numFmtId="0" fontId="18" fillId="0" borderId="56" xfId="11" applyFont="1" applyBorder="1">
      <alignmen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65" xfId="11" applyFont="1" applyBorder="1" applyAlignment="1">
      <alignment horizontal="center" vertical="center"/>
    </xf>
    <xf numFmtId="0" fontId="18" fillId="0" borderId="0" xfId="11" applyFont="1" applyAlignment="1">
      <alignment horizontal="center" vertical="center" wrapText="1"/>
    </xf>
    <xf numFmtId="0" fontId="18" fillId="0" borderId="56" xfId="11" applyFont="1" applyBorder="1" applyAlignment="1">
      <alignment horizontal="center" vertical="center" wrapText="1"/>
    </xf>
    <xf numFmtId="0" fontId="22" fillId="0" borderId="0" xfId="11" applyFont="1">
      <alignment vertical="center"/>
    </xf>
    <xf numFmtId="0" fontId="18" fillId="0" borderId="0" xfId="11" applyFont="1" applyAlignment="1">
      <alignment vertical="center" shrinkToFit="1"/>
    </xf>
    <xf numFmtId="49" fontId="18" fillId="6" borderId="0" xfId="12" applyNumberFormat="1" applyFont="1" applyFill="1">
      <alignment vertical="center"/>
    </xf>
    <xf numFmtId="0" fontId="18" fillId="6" borderId="0" xfId="12" applyFont="1" applyFill="1">
      <alignment vertical="center"/>
    </xf>
    <xf numFmtId="0" fontId="18"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3" fillId="6" borderId="0" xfId="12" applyFont="1" applyFill="1">
      <alignment vertical="center"/>
    </xf>
    <xf numFmtId="0" fontId="33" fillId="6" borderId="0" xfId="13" applyFont="1" applyFill="1">
      <alignment vertical="center"/>
    </xf>
    <xf numFmtId="0" fontId="33" fillId="0" borderId="0" xfId="13" applyFont="1">
      <alignment vertical="center"/>
    </xf>
    <xf numFmtId="0" fontId="32" fillId="0" borderId="97" xfId="12" applyFont="1" applyBorder="1" applyAlignment="1" applyProtection="1">
      <alignment horizontal="center" vertical="center" shrinkToFit="1"/>
      <protection locked="0"/>
    </xf>
    <xf numFmtId="0" fontId="32" fillId="0" borderId="109" xfId="15" applyFont="1" applyBorder="1" applyAlignment="1" applyProtection="1">
      <alignment horizontal="center" vertical="center" shrinkToFit="1"/>
      <protection locked="0"/>
    </xf>
    <xf numFmtId="0" fontId="32" fillId="0" borderId="111" xfId="12" applyFont="1" applyBorder="1" applyAlignment="1" applyProtection="1">
      <alignment horizontal="center" vertical="center" shrinkToFit="1"/>
      <protection locked="0"/>
    </xf>
    <xf numFmtId="0" fontId="32" fillId="0" borderId="122" xfId="15" applyFont="1" applyBorder="1" applyAlignment="1" applyProtection="1">
      <alignment horizontal="center" vertical="center" shrinkToFit="1"/>
      <protection locked="0"/>
    </xf>
    <xf numFmtId="0" fontId="32" fillId="8" borderId="20" xfId="12" applyFont="1" applyFill="1" applyBorder="1" applyAlignment="1" applyProtection="1">
      <alignment horizontal="center" vertical="center" shrinkToFit="1"/>
      <protection locked="0"/>
    </xf>
    <xf numFmtId="0" fontId="25" fillId="6" borderId="0" xfId="12" applyFont="1" applyFill="1">
      <alignment vertical="center"/>
    </xf>
    <xf numFmtId="0" fontId="32" fillId="0" borderId="135" xfId="12" applyFont="1" applyBorder="1" applyAlignment="1" applyProtection="1">
      <alignment horizontal="center" vertical="center" shrinkToFit="1"/>
      <protection locked="0"/>
    </xf>
    <xf numFmtId="0" fontId="32" fillId="6" borderId="122" xfId="12" applyFont="1" applyFill="1" applyBorder="1" applyAlignment="1" applyProtection="1">
      <alignment horizontal="center" vertical="center" shrinkToFit="1"/>
      <protection locked="0"/>
    </xf>
    <xf numFmtId="0" fontId="32" fillId="0" borderId="144" xfId="12" applyFont="1" applyBorder="1" applyAlignment="1" applyProtection="1">
      <alignment horizontal="center" vertical="center" shrinkToFit="1"/>
      <protection locked="0"/>
    </xf>
    <xf numFmtId="0" fontId="32" fillId="6" borderId="0" xfId="12" applyFont="1" applyFill="1" applyAlignment="1">
      <alignment horizontal="center" vertical="center" shrinkToFit="1"/>
    </xf>
    <xf numFmtId="0" fontId="32" fillId="6" borderId="0" xfId="12" applyFont="1" applyFill="1" applyAlignment="1">
      <alignment horizontal="left" vertical="center" shrinkToFit="1"/>
    </xf>
    <xf numFmtId="177" fontId="32" fillId="6" borderId="0" xfId="12" applyNumberFormat="1" applyFont="1" applyFill="1" applyAlignment="1">
      <alignment horizontal="right" vertical="center" shrinkToFit="1"/>
    </xf>
    <xf numFmtId="177" fontId="32" fillId="6" borderId="0" xfId="12" applyNumberFormat="1" applyFont="1" applyFill="1" applyAlignment="1">
      <alignment horizontal="left" vertical="center" shrinkToFit="1"/>
    </xf>
    <xf numFmtId="0" fontId="32" fillId="6" borderId="75" xfId="12" applyFont="1" applyFill="1" applyBorder="1">
      <alignment vertical="center"/>
    </xf>
    <xf numFmtId="0" fontId="32" fillId="6" borderId="75" xfId="12" applyFont="1" applyFill="1" applyBorder="1" applyAlignment="1">
      <alignment horizontal="center" vertical="center"/>
    </xf>
    <xf numFmtId="0" fontId="32" fillId="6" borderId="31" xfId="12" applyFont="1" applyFill="1" applyBorder="1">
      <alignment vertical="center"/>
    </xf>
    <xf numFmtId="0" fontId="32" fillId="6" borderId="11" xfId="12" applyFont="1" applyFill="1" applyBorder="1">
      <alignment vertical="center"/>
    </xf>
    <xf numFmtId="0" fontId="32" fillId="6" borderId="12" xfId="12" applyFont="1" applyFill="1" applyBorder="1">
      <alignment vertical="center"/>
    </xf>
    <xf numFmtId="0" fontId="32" fillId="6" borderId="66" xfId="12" applyFont="1" applyFill="1" applyBorder="1">
      <alignment vertical="center"/>
    </xf>
    <xf numFmtId="0" fontId="32" fillId="6" borderId="0" xfId="12" applyFont="1" applyFill="1" applyAlignment="1">
      <alignment horizontal="center" vertical="center"/>
    </xf>
    <xf numFmtId="0" fontId="33" fillId="6" borderId="0" xfId="12" applyFont="1" applyFill="1" applyAlignment="1">
      <alignment horizontal="center" vertical="center"/>
    </xf>
    <xf numFmtId="0" fontId="33" fillId="6" borderId="7" xfId="12" applyFont="1" applyFill="1" applyBorder="1">
      <alignment vertical="center"/>
    </xf>
    <xf numFmtId="0" fontId="35" fillId="6" borderId="0" xfId="13" applyFont="1" applyFill="1">
      <alignment vertical="center"/>
    </xf>
    <xf numFmtId="0" fontId="14" fillId="6" borderId="0" xfId="6" applyFill="1" applyProtection="1">
      <protection hidden="1"/>
    </xf>
    <xf numFmtId="0" fontId="14" fillId="6" borderId="0" xfId="6" applyFill="1"/>
    <xf numFmtId="0" fontId="1" fillId="0" borderId="0" xfId="16" applyFont="1" applyFill="1">
      <alignment vertical="center"/>
    </xf>
    <xf numFmtId="0" fontId="1" fillId="0" borderId="0" xfId="16" applyFont="1" applyFill="1" applyBorder="1">
      <alignment vertical="center"/>
    </xf>
    <xf numFmtId="0" fontId="32"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8"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5" fillId="0" borderId="34" xfId="16" applyNumberFormat="1" applyFont="1" applyFill="1" applyBorder="1" applyAlignment="1">
      <alignment horizontal="right" vertical="center" shrinkToFit="1"/>
    </xf>
    <xf numFmtId="190" fontId="15"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5" fillId="0" borderId="34" xfId="16" applyNumberFormat="1" applyFont="1" applyFill="1" applyBorder="1" applyAlignment="1">
      <alignment horizontal="right" vertical="center" shrinkToFit="1"/>
    </xf>
    <xf numFmtId="187" fontId="15"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2"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7"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7" fontId="15" fillId="0" borderId="58" xfId="19" applyNumberFormat="1" applyFont="1" applyFill="1" applyBorder="1" applyAlignment="1">
      <alignment horizontal="right" vertical="center" shrinkToFit="1"/>
    </xf>
    <xf numFmtId="187"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7"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7" fontId="15" fillId="0" borderId="63" xfId="19" applyNumberFormat="1" applyFont="1" applyFill="1" applyBorder="1" applyAlignment="1">
      <alignment horizontal="right" vertical="center" shrinkToFit="1"/>
    </xf>
    <xf numFmtId="187"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7"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7"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4" fillId="6" borderId="0" xfId="6" applyFill="1" applyAlignment="1" applyProtection="1">
      <alignment vertical="center"/>
      <protection hidden="1"/>
    </xf>
    <xf numFmtId="0" fontId="1" fillId="0" borderId="0" xfId="16" applyFont="1">
      <alignment vertical="center"/>
    </xf>
    <xf numFmtId="0" fontId="14"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2"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2"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4" fillId="0" borderId="0" xfId="18" applyNumberFormat="1" applyAlignment="1">
      <alignment vertical="center"/>
    </xf>
    <xf numFmtId="177" fontId="14" fillId="0" borderId="0" xfId="19" applyNumberFormat="1" applyAlignment="1">
      <alignment horizontal="right" vertical="center"/>
    </xf>
    <xf numFmtId="187" fontId="14" fillId="0" borderId="0" xfId="19" applyNumberFormat="1" applyAlignment="1">
      <alignment horizontal="right" vertical="center"/>
    </xf>
    <xf numFmtId="178" fontId="1" fillId="6" borderId="0" xfId="16" applyNumberFormat="1" applyFont="1" applyFill="1" applyAlignment="1">
      <alignment vertical="center" wrapText="1"/>
    </xf>
    <xf numFmtId="178" fontId="14" fillId="0" borderId="0" xfId="18" applyNumberFormat="1" applyAlignment="1">
      <alignment horizontal="center" vertical="center"/>
    </xf>
    <xf numFmtId="0" fontId="37" fillId="0" borderId="0" xfId="20" applyFont="1">
      <alignment vertical="center"/>
    </xf>
    <xf numFmtId="0" fontId="4" fillId="0" borderId="0" xfId="1" applyFont="1" applyAlignment="1">
      <alignment horizontal="right"/>
    </xf>
    <xf numFmtId="0" fontId="38" fillId="2" borderId="1" xfId="1" applyFont="1" applyFill="1" applyBorder="1" applyAlignment="1"/>
    <xf numFmtId="0" fontId="38" fillId="2" borderId="2" xfId="1" applyFont="1" applyFill="1" applyBorder="1" applyAlignment="1">
      <alignment horizontal="right" vertical="top"/>
    </xf>
    <xf numFmtId="0" fontId="38" fillId="2" borderId="3" xfId="1" applyFont="1" applyFill="1" applyBorder="1" applyAlignment="1">
      <alignment horizontal="right" vertical="top"/>
    </xf>
    <xf numFmtId="0" fontId="39" fillId="4" borderId="5" xfId="5" applyFont="1" applyFill="1" applyBorder="1" applyAlignment="1">
      <alignment horizontal="center" vertical="center"/>
    </xf>
    <xf numFmtId="0" fontId="39" fillId="4" borderId="6" xfId="5" applyFont="1" applyFill="1" applyBorder="1" applyAlignment="1">
      <alignment horizontal="center" vertical="center"/>
    </xf>
    <xf numFmtId="0" fontId="38" fillId="0" borderId="7" xfId="1" applyFont="1" applyFill="1" applyBorder="1" applyAlignment="1">
      <alignment horizontal="center" vertical="center" wrapText="1"/>
    </xf>
    <xf numFmtId="177" fontId="38" fillId="0" borderId="5" xfId="5" applyNumberFormat="1" applyFont="1" applyFill="1" applyBorder="1" applyAlignment="1" applyProtection="1">
      <alignment horizontal="right" vertical="center" shrinkToFit="1"/>
    </xf>
    <xf numFmtId="177" fontId="38" fillId="0" borderId="10" xfId="5" applyNumberFormat="1" applyFont="1" applyFill="1" applyBorder="1" applyAlignment="1" applyProtection="1">
      <alignment horizontal="right" vertical="center" shrinkToFit="1"/>
    </xf>
    <xf numFmtId="0" fontId="38" fillId="0" borderId="11" xfId="1" applyFont="1" applyFill="1" applyBorder="1" applyAlignment="1">
      <alignment horizontal="center" vertical="center" wrapText="1"/>
    </xf>
    <xf numFmtId="177" fontId="38" fillId="0" borderId="15" xfId="5" applyNumberFormat="1" applyFont="1" applyFill="1" applyBorder="1" applyAlignment="1" applyProtection="1">
      <alignment horizontal="right" vertical="center" shrinkToFit="1"/>
    </xf>
    <xf numFmtId="177" fontId="38" fillId="0" borderId="16" xfId="5" applyNumberFormat="1" applyFont="1" applyFill="1" applyBorder="1" applyAlignment="1" applyProtection="1">
      <alignment horizontal="right" vertical="center" shrinkToFit="1"/>
    </xf>
    <xf numFmtId="177" fontId="38" fillId="0" borderId="34" xfId="5" applyNumberFormat="1" applyFont="1" applyFill="1" applyBorder="1" applyAlignment="1" applyProtection="1">
      <alignment horizontal="right" vertical="center" shrinkToFit="1"/>
    </xf>
    <xf numFmtId="177" fontId="38" fillId="0" borderId="35" xfId="5" applyNumberFormat="1" applyFont="1" applyFill="1" applyBorder="1" applyAlignment="1" applyProtection="1">
      <alignment horizontal="right" vertical="center" shrinkToFit="1"/>
    </xf>
    <xf numFmtId="0" fontId="38" fillId="0" borderId="47" xfId="1" applyFont="1" applyFill="1" applyBorder="1" applyAlignment="1">
      <alignment horizontal="center" vertical="center"/>
    </xf>
    <xf numFmtId="177" fontId="38" fillId="0" borderId="34" xfId="5" applyNumberFormat="1" applyFont="1" applyFill="1" applyBorder="1" applyAlignment="1" applyProtection="1">
      <alignment horizontal="right" vertical="center" shrinkToFit="1"/>
      <protection locked="0"/>
    </xf>
    <xf numFmtId="177" fontId="38" fillId="0" borderId="35" xfId="5" applyNumberFormat="1" applyFont="1" applyFill="1" applyBorder="1" applyAlignment="1" applyProtection="1">
      <alignment horizontal="right" vertical="center" shrinkToFit="1"/>
      <protection locked="0"/>
    </xf>
    <xf numFmtId="0" fontId="38" fillId="0" borderId="52" xfId="1" applyFont="1" applyFill="1" applyBorder="1" applyAlignment="1">
      <alignment horizontal="center" vertical="center"/>
    </xf>
    <xf numFmtId="177" fontId="38" fillId="0" borderId="21" xfId="5" applyNumberFormat="1" applyFont="1" applyFill="1" applyBorder="1" applyAlignment="1" applyProtection="1">
      <alignment horizontal="right" vertical="center" shrinkToFit="1"/>
      <protection locked="0"/>
    </xf>
    <xf numFmtId="177" fontId="38" fillId="0" borderId="22" xfId="5" applyNumberFormat="1" applyFont="1" applyFill="1" applyBorder="1" applyAlignment="1" applyProtection="1">
      <alignment horizontal="right" vertical="center" shrinkToFit="1"/>
      <protection locked="0"/>
    </xf>
    <xf numFmtId="0" fontId="38" fillId="0" borderId="1" xfId="1" applyFont="1" applyFill="1" applyBorder="1" applyAlignment="1">
      <alignment horizontal="center" vertical="center"/>
    </xf>
    <xf numFmtId="177" fontId="38" fillId="0" borderId="53" xfId="5" applyNumberFormat="1" applyFont="1" applyFill="1" applyBorder="1" applyAlignment="1" applyProtection="1">
      <alignment horizontal="right" vertical="center" shrinkToFit="1"/>
    </xf>
    <xf numFmtId="177" fontId="38" fillId="0" borderId="6"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0" fontId="18" fillId="0" borderId="0" xfId="10">
      <alignment vertical="center"/>
    </xf>
    <xf numFmtId="186" fontId="18"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0" fontId="18" fillId="0" borderId="0" xfId="8" applyFont="1" applyAlignment="1">
      <alignment horizontal="center" vertical="center"/>
    </xf>
    <xf numFmtId="49" fontId="18" fillId="0" borderId="0" xfId="8" applyNumberFormat="1" applyFont="1" applyAlignment="1">
      <alignment horizontal="center"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78" fontId="18" fillId="0" borderId="44" xfId="8" applyNumberFormat="1" applyFont="1" applyBorder="1" applyAlignment="1">
      <alignment horizontal="right" vertical="center"/>
    </xf>
    <xf numFmtId="178" fontId="18" fillId="0" borderId="18" xfId="8" applyNumberFormat="1" applyFont="1" applyBorder="1" applyAlignment="1">
      <alignment horizontal="right" vertical="center"/>
    </xf>
    <xf numFmtId="178" fontId="18" fillId="0" borderId="43" xfId="8" applyNumberFormat="1" applyFont="1" applyBorder="1" applyAlignment="1">
      <alignment horizontal="right" vertical="center"/>
    </xf>
    <xf numFmtId="0" fontId="18" fillId="0" borderId="72" xfId="8" applyFont="1" applyBorder="1" applyAlignment="1">
      <alignment horizontal="center" vertical="center" shrinkToFit="1"/>
    </xf>
    <xf numFmtId="0" fontId="18" fillId="0" borderId="75" xfId="8" applyFont="1" applyBorder="1" applyAlignment="1">
      <alignment horizontal="center" vertical="center" shrinkToFit="1"/>
    </xf>
    <xf numFmtId="0" fontId="18" fillId="0" borderId="70"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22" fillId="0" borderId="74" xfId="7" applyFont="1" applyBorder="1" applyAlignment="1">
      <alignment horizontal="left" vertical="center"/>
    </xf>
    <xf numFmtId="0" fontId="22" fillId="0" borderId="75" xfId="7" applyFont="1" applyBorder="1" applyAlignment="1">
      <alignment horizontal="left" vertical="center"/>
    </xf>
    <xf numFmtId="0" fontId="22" fillId="0" borderId="76" xfId="7"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74" xfId="8" applyFont="1" applyBorder="1" applyAlignment="1">
      <alignment horizontal="center" vertical="center" textRotation="255"/>
    </xf>
    <xf numFmtId="0" fontId="18" fillId="0" borderId="75" xfId="8" applyFont="1" applyBorder="1" applyAlignment="1">
      <alignment horizontal="center" vertical="center" textRotation="255"/>
    </xf>
    <xf numFmtId="0" fontId="18" fillId="0" borderId="7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51"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40" xfId="8" applyFont="1" applyBorder="1" applyAlignment="1">
      <alignment horizontal="center" vertical="center" wrapTex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66" xfId="8" applyNumberFormat="1" applyFont="1" applyBorder="1" applyAlignment="1">
      <alignment horizontal="right" vertical="center" shrinkToFit="1"/>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66"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67" xfId="8" applyFont="1" applyBorder="1" applyAlignment="1">
      <alignment horizontal="center" vertical="center" wrapText="1"/>
    </xf>
    <xf numFmtId="0" fontId="25" fillId="0" borderId="31" xfId="8" applyFont="1" applyBorder="1">
      <alignment vertical="center"/>
    </xf>
    <xf numFmtId="0" fontId="25" fillId="0" borderId="42" xfId="8" applyFont="1" applyBorder="1">
      <alignment vertical="center"/>
    </xf>
    <xf numFmtId="178" fontId="18"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66" xfId="7" applyFont="1" applyBorder="1" applyAlignment="1">
      <alignment horizontal="left" vertical="center"/>
    </xf>
    <xf numFmtId="0" fontId="22" fillId="0" borderId="36" xfId="7" applyFont="1" applyBorder="1" applyAlignment="1">
      <alignment horizontal="center" vertical="center" wrapText="1"/>
    </xf>
    <xf numFmtId="0" fontId="22" fillId="0" borderId="8" xfId="7" applyFont="1" applyBorder="1" applyAlignment="1">
      <alignment horizontal="center" vertical="center" wrapText="1"/>
    </xf>
    <xf numFmtId="0" fontId="22" fillId="0" borderId="9" xfId="7" applyFont="1" applyBorder="1" applyAlignment="1">
      <alignment horizontal="center" vertical="center" wrapText="1"/>
    </xf>
    <xf numFmtId="0" fontId="22" fillId="0" borderId="7" xfId="7" applyFont="1" applyBorder="1" applyAlignment="1">
      <alignment horizontal="center" vertical="center" wrapText="1"/>
    </xf>
    <xf numFmtId="0" fontId="22" fillId="0" borderId="0" xfId="7" applyFont="1" applyAlignment="1">
      <alignment horizontal="center" vertical="center" wrapText="1"/>
    </xf>
    <xf numFmtId="0" fontId="22" fillId="0" borderId="66" xfId="7" applyFont="1" applyBorder="1" applyAlignment="1">
      <alignment horizontal="center" vertical="center" wrapText="1"/>
    </xf>
    <xf numFmtId="0" fontId="22" fillId="0" borderId="74" xfId="7" applyFont="1" applyBorder="1" applyAlignment="1">
      <alignment horizontal="center" vertical="center" wrapText="1"/>
    </xf>
    <xf numFmtId="0" fontId="22" fillId="0" borderId="75" xfId="7" applyFont="1" applyBorder="1" applyAlignment="1">
      <alignment horizontal="center" vertical="center" wrapText="1"/>
    </xf>
    <xf numFmtId="0" fontId="22" fillId="0" borderId="76" xfId="7" applyFont="1"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66" xfId="8" applyFont="1" applyBorder="1" applyAlignment="1">
      <alignment horizontal="left" vertical="center" wrapText="1"/>
    </xf>
    <xf numFmtId="178" fontId="18" fillId="0" borderId="74" xfId="8" applyNumberFormat="1" applyFont="1" applyBorder="1" applyAlignment="1">
      <alignment horizontal="right" vertical="center" shrinkToFit="1"/>
    </xf>
    <xf numFmtId="178" fontId="18" fillId="0" borderId="75" xfId="8" applyNumberFormat="1" applyFont="1" applyBorder="1" applyAlignment="1">
      <alignment horizontal="right" vertical="center" shrinkToFit="1"/>
    </xf>
    <xf numFmtId="178" fontId="18" fillId="0" borderId="76" xfId="8" applyNumberFormat="1" applyFont="1" applyBorder="1" applyAlignment="1">
      <alignment horizontal="right" vertical="center" shrinkToFit="1"/>
    </xf>
    <xf numFmtId="0" fontId="18" fillId="0" borderId="74" xfId="8" applyFont="1" applyBorder="1" applyAlignment="1">
      <alignment horizontal="left" vertical="center"/>
    </xf>
    <xf numFmtId="0" fontId="18" fillId="0" borderId="75" xfId="8" applyFont="1" applyBorder="1" applyAlignment="1">
      <alignment horizontal="left" vertical="center"/>
    </xf>
    <xf numFmtId="0" fontId="18" fillId="0" borderId="76" xfId="8" applyFont="1" applyBorder="1" applyAlignment="1">
      <alignment horizontal="left" vertical="center"/>
    </xf>
    <xf numFmtId="0" fontId="18" fillId="0" borderId="7" xfId="8" applyFont="1" applyBorder="1" applyAlignment="1">
      <alignment horizontal="left" vertical="center"/>
    </xf>
    <xf numFmtId="0" fontId="18" fillId="0" borderId="66" xfId="8" applyFont="1" applyBorder="1" applyAlignment="1">
      <alignment horizontal="left" vertical="center"/>
    </xf>
    <xf numFmtId="0" fontId="18" fillId="0" borderId="41" xfId="8" applyFont="1" applyBorder="1" applyAlignment="1">
      <alignment horizontal="center" vertical="center" textRotation="255"/>
    </xf>
    <xf numFmtId="0" fontId="18" fillId="0" borderId="65" xfId="8" applyFont="1" applyBorder="1" applyAlignment="1">
      <alignment horizontal="center" vertical="center" textRotation="255"/>
    </xf>
    <xf numFmtId="0" fontId="18" fillId="0" borderId="37"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81"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78" xfId="8" applyFont="1" applyBorder="1" applyAlignment="1">
      <alignment horizontal="center" vertical="center"/>
    </xf>
    <xf numFmtId="0" fontId="18" fillId="0" borderId="77" xfId="8" applyFont="1" applyBorder="1" applyAlignment="1">
      <alignment horizontal="center" vertical="center"/>
    </xf>
    <xf numFmtId="0" fontId="18" fillId="0" borderId="53" xfId="8" applyFont="1" applyBorder="1" applyAlignment="1">
      <alignment horizontal="center" vertical="center"/>
    </xf>
    <xf numFmtId="183" fontId="18" fillId="0" borderId="53" xfId="8" applyNumberFormat="1" applyFont="1" applyBorder="1" applyAlignment="1">
      <alignment horizontal="right" vertical="center" shrinkToFit="1"/>
    </xf>
    <xf numFmtId="183" fontId="18" fillId="0" borderId="79" xfId="8" applyNumberFormat="1" applyFont="1" applyBorder="1" applyAlignment="1">
      <alignment horizontal="right" vertical="center" shrinkToFit="1"/>
    </xf>
    <xf numFmtId="183" fontId="18" fillId="0" borderId="6" xfId="8" applyNumberFormat="1" applyFont="1" applyBorder="1" applyAlignment="1">
      <alignment horizontal="right" vertical="center" shrinkToFit="1"/>
    </xf>
    <xf numFmtId="181" fontId="18" fillId="0" borderId="43" xfId="8" applyNumberFormat="1" applyFont="1" applyBorder="1" applyAlignment="1">
      <alignment horizontal="right" vertical="center" shrinkToFit="1"/>
    </xf>
    <xf numFmtId="0" fontId="18" fillId="0" borderId="30" xfId="8" applyFont="1" applyBorder="1">
      <alignment vertical="center"/>
    </xf>
    <xf numFmtId="0" fontId="18" fillId="0" borderId="39" xfId="8" applyFont="1" applyBorder="1" applyAlignment="1">
      <alignment horizontal="center" vertical="center"/>
    </xf>
    <xf numFmtId="0" fontId="18" fillId="0" borderId="31" xfId="8" applyFont="1" applyBorder="1" applyAlignment="1">
      <alignment horizontal="center" vertical="center"/>
    </xf>
    <xf numFmtId="178" fontId="18" fillId="0" borderId="53" xfId="8" applyNumberFormat="1" applyFont="1" applyBorder="1" applyAlignment="1">
      <alignment horizontal="right" vertical="center" shrinkToFit="1"/>
    </xf>
    <xf numFmtId="178" fontId="18" fillId="0" borderId="79" xfId="8" applyNumberFormat="1" applyFont="1" applyBorder="1" applyAlignment="1">
      <alignment horizontal="right" vertical="center" shrinkToFit="1"/>
    </xf>
    <xf numFmtId="178" fontId="18" fillId="0" borderId="6" xfId="8" applyNumberFormat="1" applyFont="1" applyBorder="1" applyAlignment="1">
      <alignment horizontal="right" vertical="center" shrinkToFit="1"/>
    </xf>
    <xf numFmtId="181" fontId="18" fillId="0" borderId="75" xfId="8" applyNumberFormat="1" applyFont="1" applyBorder="1" applyAlignment="1">
      <alignment horizontal="right" vertical="center"/>
    </xf>
    <xf numFmtId="181" fontId="18" fillId="0" borderId="76" xfId="8" applyNumberFormat="1" applyFont="1" applyBorder="1" applyAlignment="1">
      <alignment horizontal="right" vertical="center"/>
    </xf>
    <xf numFmtId="0" fontId="18" fillId="0" borderId="17" xfId="8" applyFont="1" applyBorder="1">
      <alignment vertical="center"/>
    </xf>
    <xf numFmtId="0" fontId="18" fillId="0" borderId="22" xfId="8" applyFont="1" applyBorder="1" applyAlignment="1">
      <alignment horizontal="center" vertical="center"/>
    </xf>
    <xf numFmtId="0" fontId="18" fillId="0" borderId="19" xfId="8" applyFont="1" applyBorder="1" applyAlignment="1">
      <alignment horizontal="center" vertical="center"/>
    </xf>
    <xf numFmtId="0" fontId="18" fillId="0" borderId="80"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4" xfId="8" applyFont="1" applyBorder="1" applyAlignment="1">
      <alignment horizontal="center" vertical="center"/>
    </xf>
    <xf numFmtId="0" fontId="18" fillId="0" borderId="75" xfId="8" applyFont="1" applyBorder="1" applyAlignment="1">
      <alignment horizontal="center" vertical="center"/>
    </xf>
    <xf numFmtId="178" fontId="18" fillId="0" borderId="8" xfId="8" applyNumberFormat="1" applyFont="1" applyBorder="1" applyAlignment="1">
      <alignment horizontal="right" vertical="center"/>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85" fontId="22" fillId="0" borderId="41" xfId="8" applyNumberFormat="1" applyFont="1" applyBorder="1" applyAlignment="1">
      <alignment horizontal="right" vertical="center" shrinkToFit="1"/>
    </xf>
    <xf numFmtId="185" fontId="22" fillId="0" borderId="12" xfId="8" applyNumberFormat="1" applyFont="1" applyBorder="1" applyAlignment="1">
      <alignment horizontal="right" vertical="center" shrinkToFit="1"/>
    </xf>
    <xf numFmtId="185" fontId="22" fillId="0" borderId="13" xfId="8" applyNumberFormat="1" applyFont="1" applyBorder="1" applyAlignment="1">
      <alignment horizontal="right" vertical="center" shrinkToFit="1"/>
    </xf>
    <xf numFmtId="181" fontId="18" fillId="0" borderId="39" xfId="8" applyNumberFormat="1" applyFont="1" applyBorder="1" applyAlignment="1">
      <alignment horizontal="right" vertical="center" shrinkToFit="1"/>
    </xf>
    <xf numFmtId="181" fontId="18" fillId="0" borderId="31" xfId="8" applyNumberFormat="1" applyFont="1" applyBorder="1" applyAlignment="1">
      <alignment horizontal="right" vertical="center" shrinkToFit="1"/>
    </xf>
    <xf numFmtId="181" fontId="18" fillId="0" borderId="42" xfId="8" applyNumberFormat="1" applyFont="1" applyBorder="1" applyAlignment="1">
      <alignment horizontal="right" vertical="center" shrinkToFit="1"/>
    </xf>
    <xf numFmtId="181" fontId="18" fillId="0" borderId="32" xfId="8" applyNumberFormat="1" applyFont="1" applyBorder="1" applyAlignment="1">
      <alignment horizontal="right" vertical="center" shrinkToFit="1"/>
    </xf>
    <xf numFmtId="0" fontId="22" fillId="0" borderId="41" xfId="9" applyFont="1" applyBorder="1" applyAlignment="1">
      <alignment horizontal="center" vertical="center" shrinkToFit="1"/>
    </xf>
    <xf numFmtId="0" fontId="22" fillId="0" borderId="12" xfId="9" applyFont="1" applyBorder="1" applyAlignment="1">
      <alignment horizontal="center" vertical="center" shrinkToFit="1"/>
    </xf>
    <xf numFmtId="0" fontId="22" fillId="0" borderId="51"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8" fillId="0" borderId="11" xfId="8" applyFont="1" applyBorder="1" applyAlignment="1">
      <alignment horizontal="center" vertical="center"/>
    </xf>
    <xf numFmtId="0" fontId="18" fillId="0" borderId="24" xfId="8" applyFont="1" applyBorder="1" applyAlignment="1">
      <alignment horizontal="center" vertical="center"/>
    </xf>
    <xf numFmtId="178" fontId="18" fillId="0" borderId="9" xfId="8" applyNumberFormat="1" applyFont="1" applyBorder="1" applyAlignment="1">
      <alignment horizontal="right" vertical="center"/>
    </xf>
    <xf numFmtId="0" fontId="22" fillId="0" borderId="44" xfId="9" applyFont="1" applyBorder="1" applyAlignment="1">
      <alignment horizontal="center" vertical="center" shrinkToFit="1"/>
    </xf>
    <xf numFmtId="0" fontId="22" fillId="0" borderId="18" xfId="9" applyFont="1" applyBorder="1" applyAlignment="1">
      <alignment horizontal="center" vertical="center" shrinkToFit="1"/>
    </xf>
    <xf numFmtId="0" fontId="22" fillId="0" borderId="43" xfId="9" applyFont="1" applyBorder="1" applyAlignment="1">
      <alignment horizontal="center" vertical="center" shrinkToFit="1"/>
    </xf>
    <xf numFmtId="0" fontId="18" fillId="0" borderId="70" xfId="8" applyFont="1" applyBorder="1" applyAlignment="1">
      <alignment horizontal="center" vertical="center"/>
    </xf>
    <xf numFmtId="181" fontId="18" fillId="0" borderId="74" xfId="8" applyNumberFormat="1" applyFont="1" applyBorder="1" applyAlignment="1">
      <alignment horizontal="right" vertical="center" shrinkToFit="1"/>
    </xf>
    <xf numFmtId="181" fontId="18" fillId="0" borderId="75" xfId="8" applyNumberFormat="1" applyFont="1" applyBorder="1" applyAlignment="1">
      <alignment horizontal="right" vertical="center" shrinkToFit="1"/>
    </xf>
    <xf numFmtId="181" fontId="18" fillId="0" borderId="76" xfId="8" applyNumberFormat="1" applyFont="1" applyBorder="1" applyAlignment="1">
      <alignment horizontal="right" vertical="center" shrinkToFit="1"/>
    </xf>
    <xf numFmtId="0" fontId="18" fillId="0" borderId="36" xfId="10" applyFont="1" applyBorder="1" applyAlignment="1">
      <alignment horizontal="left" vertical="center"/>
    </xf>
    <xf numFmtId="0" fontId="18" fillId="0" borderId="8" xfId="10" applyFont="1" applyBorder="1" applyAlignment="1">
      <alignment horizontal="left" vertical="center"/>
    </xf>
    <xf numFmtId="0" fontId="18" fillId="0" borderId="9" xfId="10" applyFont="1" applyBorder="1" applyAlignment="1">
      <alignment horizontal="lef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66" xfId="8" applyNumberFormat="1" applyFont="1" applyBorder="1" applyAlignment="1">
      <alignment horizontal="right" vertical="center" shrinkToFit="1"/>
    </xf>
    <xf numFmtId="0" fontId="18" fillId="0" borderId="36" xfId="8" applyFont="1" applyBorder="1" applyAlignment="1">
      <alignment horizontal="center" vertical="center" wrapText="1"/>
    </xf>
    <xf numFmtId="0" fontId="18" fillId="0" borderId="8" xfId="8" applyFont="1" applyBorder="1" applyAlignment="1">
      <alignment horizontal="center" vertical="center" wrapText="1"/>
    </xf>
    <xf numFmtId="0" fontId="18" fillId="0" borderId="23" xfId="8" applyFont="1" applyBorder="1" applyAlignment="1">
      <alignment horizontal="center" vertical="center" wrapText="1"/>
    </xf>
    <xf numFmtId="0" fontId="18" fillId="0" borderId="7" xfId="8" applyFont="1" applyBorder="1" applyAlignment="1">
      <alignment horizontal="center" vertical="center" wrapText="1"/>
    </xf>
    <xf numFmtId="0" fontId="18" fillId="0" borderId="0" xfId="8" applyFont="1" applyAlignment="1">
      <alignment horizontal="center" vertical="center" wrapText="1"/>
    </xf>
    <xf numFmtId="0" fontId="18" fillId="0" borderId="38" xfId="8" applyFont="1" applyBorder="1" applyAlignment="1">
      <alignment horizontal="center" vertical="center" wrapText="1"/>
    </xf>
    <xf numFmtId="0" fontId="18" fillId="0" borderId="74" xfId="8" applyFont="1" applyBorder="1" applyAlignment="1">
      <alignment horizontal="center" vertical="center" wrapText="1"/>
    </xf>
    <xf numFmtId="0" fontId="18" fillId="0" borderId="75" xfId="8" applyFont="1" applyBorder="1" applyAlignment="1">
      <alignment horizontal="center" vertical="center" wrapText="1"/>
    </xf>
    <xf numFmtId="0" fontId="18" fillId="0" borderId="70" xfId="8" applyFont="1" applyBorder="1" applyAlignment="1">
      <alignment horizontal="center" vertical="center" wrapText="1"/>
    </xf>
    <xf numFmtId="0" fontId="22" fillId="0" borderId="64"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4"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8" fillId="0" borderId="30" xfId="8" applyFont="1" applyBorder="1" applyAlignment="1">
      <alignment horizontal="center" vertical="center"/>
    </xf>
    <xf numFmtId="0" fontId="18" fillId="0" borderId="42" xfId="8" applyFont="1" applyBorder="1" applyAlignment="1">
      <alignment horizontal="center" vertical="center"/>
    </xf>
    <xf numFmtId="0" fontId="18" fillId="0" borderId="39" xfId="8" applyFont="1" applyBorder="1" applyAlignment="1">
      <alignment horizontal="center" vertical="center" shrinkToFit="1"/>
    </xf>
    <xf numFmtId="0" fontId="18" fillId="0" borderId="31" xfId="8" applyFont="1" applyBorder="1" applyAlignment="1">
      <alignment horizontal="center" vertical="center" shrinkToFit="1"/>
    </xf>
    <xf numFmtId="0" fontId="18" fillId="0" borderId="42" xfId="8" applyFont="1" applyBorder="1" applyAlignment="1">
      <alignment horizontal="center" vertical="center" shrinkToFit="1"/>
    </xf>
    <xf numFmtId="0" fontId="18" fillId="0" borderId="32" xfId="8" applyFont="1" applyBorder="1" applyAlignment="1">
      <alignment horizontal="center" vertical="center" shrinkToFit="1"/>
    </xf>
    <xf numFmtId="0" fontId="22" fillId="0" borderId="31" xfId="8" applyFont="1" applyBorder="1">
      <alignment vertical="center"/>
    </xf>
    <xf numFmtId="0" fontId="22" fillId="0" borderId="42"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9" xfId="8" applyFont="1" applyBorder="1" applyAlignment="1">
      <alignment horizontal="center" vertical="center"/>
    </xf>
    <xf numFmtId="0" fontId="18" fillId="0" borderId="7" xfId="8" applyFont="1" applyBorder="1" applyAlignment="1">
      <alignment horizontal="center" vertical="center"/>
    </xf>
    <xf numFmtId="0" fontId="18" fillId="0" borderId="66" xfId="8" applyFont="1" applyBorder="1" applyAlignment="1">
      <alignment horizontal="center"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66" xfId="8" applyNumberFormat="1" applyFont="1" applyBorder="1" applyAlignment="1">
      <alignment horizontal="right" vertical="center" shrinkToFit="1"/>
    </xf>
    <xf numFmtId="0" fontId="18" fillId="0" borderId="14" xfId="8" applyFont="1" applyBorder="1" applyAlignment="1">
      <alignment horizontal="center" vertical="center"/>
    </xf>
    <xf numFmtId="0" fontId="18" fillId="0" borderId="1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52" xfId="8" applyFont="1" applyBorder="1" applyAlignment="1">
      <alignment horizontal="center" vertical="center"/>
    </xf>
    <xf numFmtId="0" fontId="18" fillId="0" borderId="71" xfId="8" applyFont="1" applyBorder="1" applyAlignment="1">
      <alignment horizontal="center" vertical="center"/>
    </xf>
    <xf numFmtId="0" fontId="18" fillId="0" borderId="16" xfId="8" applyFont="1" applyBorder="1" applyAlignment="1">
      <alignment horizontal="center" vertical="center"/>
    </xf>
    <xf numFmtId="0" fontId="18" fillId="0" borderId="65" xfId="8" applyFont="1" applyBorder="1" applyAlignment="1">
      <alignment horizontal="center" vertical="center"/>
    </xf>
    <xf numFmtId="0" fontId="18" fillId="0" borderId="49" xfId="8" applyFont="1" applyBorder="1" applyAlignment="1">
      <alignment horizontal="center" vertical="center"/>
    </xf>
    <xf numFmtId="0" fontId="18" fillId="0" borderId="72" xfId="8" applyFont="1" applyBorder="1" applyAlignment="1">
      <alignment horizontal="center" vertical="center"/>
    </xf>
    <xf numFmtId="0" fontId="18" fillId="0" borderId="73" xfId="8" applyFont="1" applyBorder="1" applyAlignment="1">
      <alignment horizontal="center" vertical="center"/>
    </xf>
    <xf numFmtId="49" fontId="18" fillId="0" borderId="41" xfId="8" applyNumberFormat="1" applyFont="1" applyBorder="1" applyAlignment="1">
      <alignment horizontal="center" vertical="center"/>
    </xf>
    <xf numFmtId="49" fontId="18" fillId="0" borderId="12" xfId="8" applyNumberFormat="1" applyFont="1" applyBorder="1" applyAlignment="1">
      <alignment horizontal="center" vertical="center"/>
    </xf>
    <xf numFmtId="49" fontId="18" fillId="0" borderId="13" xfId="8" applyNumberFormat="1" applyFont="1" applyBorder="1" applyAlignment="1">
      <alignment horizontal="center" vertical="center"/>
    </xf>
    <xf numFmtId="49" fontId="18" fillId="0" borderId="65" xfId="8" applyNumberFormat="1" applyFont="1" applyBorder="1" applyAlignment="1">
      <alignment horizontal="center" vertical="center"/>
    </xf>
    <xf numFmtId="49" fontId="18" fillId="0" borderId="66" xfId="8" applyNumberFormat="1" applyFont="1" applyBorder="1" applyAlignment="1">
      <alignment horizontal="center" vertical="center"/>
    </xf>
    <xf numFmtId="49" fontId="18" fillId="0" borderId="72" xfId="8" applyNumberFormat="1" applyFont="1" applyBorder="1" applyAlignment="1">
      <alignment horizontal="center" vertical="center"/>
    </xf>
    <xf numFmtId="49" fontId="18" fillId="0" borderId="75" xfId="8" applyNumberFormat="1" applyFont="1" applyBorder="1" applyAlignment="1">
      <alignment horizontal="center" vertical="center"/>
    </xf>
    <xf numFmtId="49" fontId="18" fillId="0" borderId="76" xfId="8" applyNumberFormat="1" applyFont="1" applyBorder="1" applyAlignment="1">
      <alignment horizontal="center"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8" xfId="8" applyFont="1" applyBorder="1" applyAlignment="1">
      <alignment horizontal="center" vertical="center"/>
    </xf>
    <xf numFmtId="0" fontId="18" fillId="0" borderId="50" xfId="8" applyFont="1" applyBorder="1" applyAlignment="1">
      <alignment horizontal="center" vertical="center"/>
    </xf>
    <xf numFmtId="0" fontId="18" fillId="0" borderId="64" xfId="8" applyFont="1" applyBorder="1" applyAlignment="1">
      <alignment horizontal="center" vertical="center"/>
    </xf>
    <xf numFmtId="0" fontId="18" fillId="0" borderId="10" xfId="8" applyFont="1" applyBorder="1" applyAlignment="1">
      <alignment horizontal="center" vertical="center"/>
    </xf>
    <xf numFmtId="0" fontId="18" fillId="0" borderId="69" xfId="8" applyFont="1" applyBorder="1" applyAlignment="1">
      <alignment horizontal="center" vertical="center"/>
    </xf>
    <xf numFmtId="0" fontId="18" fillId="0" borderId="67" xfId="8" applyFont="1" applyBorder="1" applyAlignment="1">
      <alignment horizontal="center" vertical="center"/>
    </xf>
    <xf numFmtId="0" fontId="18" fillId="0" borderId="3" xfId="8" applyFont="1" applyBorder="1" applyAlignment="1">
      <alignment horizontal="center" vertical="center"/>
    </xf>
    <xf numFmtId="0" fontId="18" fillId="0" borderId="37" xfId="11" applyFont="1" applyBorder="1">
      <alignment vertical="center"/>
    </xf>
    <xf numFmtId="0" fontId="18" fillId="0" borderId="56" xfId="11" applyFont="1" applyBorder="1">
      <alignment vertical="center"/>
    </xf>
    <xf numFmtId="0" fontId="18" fillId="0" borderId="40" xfId="11" applyFont="1" applyBorder="1">
      <alignment vertical="center"/>
    </xf>
    <xf numFmtId="178" fontId="18"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18"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8" fillId="0" borderId="91" xfId="11" applyNumberFormat="1" applyFont="1" applyBorder="1" applyAlignment="1">
      <alignment horizontal="right" vertical="center" shrinkToFit="1"/>
    </xf>
    <xf numFmtId="178" fontId="18" fillId="5" borderId="91" xfId="11" applyNumberFormat="1" applyFont="1" applyFill="1" applyBorder="1" applyAlignment="1">
      <alignment horizontal="right" vertical="center" shrinkToFit="1"/>
    </xf>
    <xf numFmtId="178" fontId="18" fillId="5" borderId="56" xfId="11" applyNumberFormat="1" applyFont="1" applyFill="1" applyBorder="1" applyAlignment="1">
      <alignment horizontal="right" vertical="center" shrinkToFit="1"/>
    </xf>
    <xf numFmtId="178" fontId="18" fillId="5" borderId="89" xfId="11" applyNumberFormat="1" applyFont="1" applyFill="1" applyBorder="1" applyAlignment="1">
      <alignment horizontal="right" vertical="center" shrinkToFit="1"/>
    </xf>
    <xf numFmtId="0" fontId="18" fillId="5" borderId="91" xfId="11" applyFont="1" applyFill="1" applyBorder="1" applyAlignment="1">
      <alignment horizontal="right" vertical="center" shrinkToFit="1"/>
    </xf>
    <xf numFmtId="0" fontId="18" fillId="5" borderId="56" xfId="11" applyFont="1" applyFill="1" applyBorder="1" applyAlignment="1">
      <alignment horizontal="right" vertical="center" shrinkToFit="1"/>
    </xf>
    <xf numFmtId="0" fontId="18" fillId="5" borderId="40" xfId="11" applyFont="1" applyFill="1" applyBorder="1" applyAlignment="1">
      <alignment horizontal="right" vertical="center" shrinkToFit="1"/>
    </xf>
    <xf numFmtId="0" fontId="18" fillId="0" borderId="65" xfId="11" applyFont="1" applyBorder="1">
      <alignment vertical="center"/>
    </xf>
    <xf numFmtId="0" fontId="18" fillId="0" borderId="0" xfId="11" applyFont="1">
      <alignment vertical="center"/>
    </xf>
    <xf numFmtId="0" fontId="18" fillId="0" borderId="38" xfId="11" applyFont="1" applyBorder="1">
      <alignment vertical="center"/>
    </xf>
    <xf numFmtId="178" fontId="18" fillId="0" borderId="65" xfId="11" applyNumberFormat="1" applyFont="1" applyBorder="1" applyAlignment="1">
      <alignment horizontal="right" vertical="center" shrinkToFit="1"/>
    </xf>
    <xf numFmtId="178" fontId="18" fillId="0" borderId="0" xfId="11" applyNumberFormat="1" applyFont="1" applyAlignment="1">
      <alignment horizontal="right" vertical="center" shrinkToFit="1"/>
    </xf>
    <xf numFmtId="178" fontId="18" fillId="0" borderId="85" xfId="11" applyNumberFormat="1" applyFont="1" applyBorder="1" applyAlignment="1">
      <alignment horizontal="right" vertical="center" shrinkToFit="1"/>
    </xf>
    <xf numFmtId="181" fontId="18" fillId="0" borderId="88" xfId="11" applyNumberFormat="1" applyFont="1" applyBorder="1" applyAlignment="1">
      <alignment horizontal="right" vertical="center" shrinkToFit="1"/>
    </xf>
    <xf numFmtId="181" fontId="18" fillId="0" borderId="0" xfId="11" applyNumberFormat="1" applyFont="1" applyAlignment="1">
      <alignment horizontal="right" vertical="center" shrinkToFit="1"/>
    </xf>
    <xf numFmtId="181" fontId="18" fillId="0" borderId="85" xfId="11" applyNumberFormat="1" applyFont="1" applyBorder="1" applyAlignment="1">
      <alignment horizontal="right" vertical="center" shrinkToFit="1"/>
    </xf>
    <xf numFmtId="178" fontId="18" fillId="0" borderId="88" xfId="11" applyNumberFormat="1" applyFont="1" applyBorder="1" applyAlignment="1">
      <alignment horizontal="right" vertical="center" shrinkToFit="1"/>
    </xf>
    <xf numFmtId="178" fontId="18" fillId="5" borderId="88" xfId="11" applyNumberFormat="1" applyFont="1" applyFill="1" applyBorder="1" applyAlignment="1">
      <alignment horizontal="right" vertical="center" shrinkToFit="1"/>
    </xf>
    <xf numFmtId="178" fontId="18" fillId="5" borderId="0" xfId="11" applyNumberFormat="1" applyFont="1" applyFill="1" applyAlignment="1">
      <alignment horizontal="right" vertical="center" shrinkToFit="1"/>
    </xf>
    <xf numFmtId="178" fontId="18" fillId="5" borderId="85" xfId="11" applyNumberFormat="1" applyFont="1" applyFill="1" applyBorder="1" applyAlignment="1">
      <alignment horizontal="right" vertical="center" shrinkToFit="1"/>
    </xf>
    <xf numFmtId="0" fontId="18" fillId="5" borderId="88" xfId="11" applyFont="1" applyFill="1" applyBorder="1" applyAlignment="1">
      <alignment horizontal="right" vertical="center" shrinkToFit="1"/>
    </xf>
    <xf numFmtId="0" fontId="18" fillId="5" borderId="0" xfId="11" applyFont="1" applyFill="1" applyAlignment="1">
      <alignment horizontal="right" vertical="center" shrinkToFit="1"/>
    </xf>
    <xf numFmtId="0" fontId="18"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2" fillId="0" borderId="0" xfId="11" applyFont="1">
      <alignment vertical="center"/>
    </xf>
    <xf numFmtId="0" fontId="22" fillId="0" borderId="38" xfId="11" applyFont="1" applyBorder="1">
      <alignment vertical="center"/>
    </xf>
    <xf numFmtId="0" fontId="18" fillId="0" borderId="41" xfId="11" applyFont="1" applyBorder="1" applyAlignment="1">
      <alignment horizontal="center" vertical="center" textRotation="255"/>
    </xf>
    <xf numFmtId="0" fontId="18" fillId="0" borderId="51" xfId="11" applyFont="1" applyBorder="1" applyAlignment="1">
      <alignment horizontal="center" vertical="center" textRotation="255"/>
    </xf>
    <xf numFmtId="0" fontId="18" fillId="0" borderId="65" xfId="11" applyFont="1" applyBorder="1" applyAlignment="1">
      <alignment horizontal="center" vertical="center" textRotation="255"/>
    </xf>
    <xf numFmtId="0" fontId="18" fillId="0" borderId="38" xfId="11" applyFont="1" applyBorder="1" applyAlignment="1">
      <alignment horizontal="center" vertical="center" textRotation="255"/>
    </xf>
    <xf numFmtId="0" fontId="18" fillId="0" borderId="37" xfId="11" applyFont="1" applyBorder="1" applyAlignment="1">
      <alignment horizontal="center" vertical="center" textRotation="255"/>
    </xf>
    <xf numFmtId="0" fontId="18" fillId="0" borderId="40" xfId="11" applyFont="1" applyBorder="1" applyAlignment="1">
      <alignment horizontal="center" vertical="center" textRotation="255"/>
    </xf>
    <xf numFmtId="178" fontId="18" fillId="0" borderId="56" xfId="11" applyNumberFormat="1" applyFont="1" applyBorder="1" applyAlignment="1">
      <alignment horizontal="right" vertical="center" shrinkToFit="1"/>
    </xf>
    <xf numFmtId="178" fontId="18"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18" fillId="0" borderId="89" xfId="11" applyNumberFormat="1" applyFont="1" applyBorder="1" applyAlignment="1">
      <alignment horizontal="right" vertical="center" shrinkToFit="1"/>
    </xf>
    <xf numFmtId="181" fontId="18" fillId="0" borderId="90" xfId="11" applyNumberFormat="1" applyFont="1" applyBorder="1" applyAlignment="1">
      <alignment horizontal="right" vertical="center" shrinkToFit="1"/>
    </xf>
    <xf numFmtId="178" fontId="18" fillId="0" borderId="90" xfId="11" applyNumberFormat="1" applyFont="1" applyBorder="1" applyAlignment="1">
      <alignment horizontal="right" vertical="center" shrinkToFit="1"/>
    </xf>
    <xf numFmtId="181" fontId="18" fillId="0" borderId="56" xfId="11" applyNumberFormat="1" applyFont="1" applyBorder="1" applyAlignment="1">
      <alignment horizontal="right" vertical="center" shrinkToFit="1"/>
    </xf>
    <xf numFmtId="181" fontId="18" fillId="0" borderId="40" xfId="11" applyNumberFormat="1" applyFont="1" applyBorder="1" applyAlignment="1">
      <alignment horizontal="right" vertical="center" shrinkToFit="1"/>
    </xf>
    <xf numFmtId="0" fontId="18" fillId="0" borderId="65" xfId="11" applyFont="1" applyBorder="1" applyAlignment="1">
      <alignment horizontal="left" vertical="center"/>
    </xf>
    <xf numFmtId="0" fontId="18" fillId="0" borderId="0" xfId="11" applyFont="1" applyAlignment="1">
      <alignment horizontal="left" vertical="center"/>
    </xf>
    <xf numFmtId="0" fontId="18" fillId="0" borderId="38" xfId="11" applyFont="1" applyBorder="1" applyAlignment="1">
      <alignment horizontal="left" vertical="center"/>
    </xf>
    <xf numFmtId="0" fontId="1" fillId="0" borderId="38" xfId="11" applyBorder="1" applyAlignment="1">
      <alignment horizontal="right" vertical="center" shrinkToFit="1"/>
    </xf>
    <xf numFmtId="178" fontId="18" fillId="0" borderId="38" xfId="11" applyNumberFormat="1" applyFont="1" applyBorder="1" applyAlignment="1">
      <alignment horizontal="right" vertical="center" shrinkToFit="1"/>
    </xf>
    <xf numFmtId="181" fontId="18" fillId="0" borderId="86" xfId="11" applyNumberFormat="1" applyFont="1" applyBorder="1" applyAlignment="1">
      <alignment horizontal="right" vertical="center" shrinkToFit="1"/>
    </xf>
    <xf numFmtId="178" fontId="18" fillId="0" borderId="86" xfId="11" applyNumberFormat="1" applyFont="1" applyBorder="1" applyAlignment="1">
      <alignment horizontal="right" vertical="center" shrinkToFit="1"/>
    </xf>
    <xf numFmtId="181" fontId="18" fillId="0" borderId="38" xfId="11" applyNumberFormat="1" applyFont="1" applyBorder="1" applyAlignment="1">
      <alignment horizontal="right" vertical="center" shrinkToFit="1"/>
    </xf>
    <xf numFmtId="0" fontId="18" fillId="0" borderId="65" xfId="11" applyFont="1" applyBorder="1" applyAlignment="1">
      <alignment horizontal="center" vertical="center" wrapText="1"/>
    </xf>
    <xf numFmtId="0" fontId="18" fillId="0" borderId="0" xfId="11" applyFont="1" applyAlignment="1">
      <alignment horizontal="center" vertical="center" wrapText="1"/>
    </xf>
    <xf numFmtId="0" fontId="18" fillId="0" borderId="37" xfId="11" applyFont="1" applyBorder="1" applyAlignment="1">
      <alignment horizontal="center" vertical="center" wrapText="1"/>
    </xf>
    <xf numFmtId="0" fontId="18" fillId="0" borderId="56" xfId="11" applyFont="1" applyBorder="1" applyAlignment="1">
      <alignment horizontal="center" vertical="center" wrapText="1"/>
    </xf>
    <xf numFmtId="0" fontId="18" fillId="0" borderId="37" xfId="11" applyFont="1" applyBorder="1" applyAlignment="1">
      <alignment horizontal="left" vertical="center"/>
    </xf>
    <xf numFmtId="0" fontId="18" fillId="0" borderId="56" xfId="11" applyFont="1" applyBorder="1" applyAlignment="1">
      <alignment horizontal="left" vertical="center"/>
    </xf>
    <xf numFmtId="0" fontId="18" fillId="0" borderId="40" xfId="11" applyFont="1" applyBorder="1" applyAlignment="1">
      <alignment horizontal="left" vertical="center"/>
    </xf>
    <xf numFmtId="0" fontId="1" fillId="0" borderId="40" xfId="11" applyBorder="1" applyAlignment="1">
      <alignment horizontal="right" vertical="center" shrinkToFit="1"/>
    </xf>
    <xf numFmtId="0" fontId="18" fillId="0" borderId="41" xfId="11" applyFont="1" applyBorder="1" applyAlignment="1">
      <alignment horizontal="left" vertical="center"/>
    </xf>
    <xf numFmtId="0" fontId="18" fillId="0" borderId="12" xfId="11" applyFont="1" applyBorder="1" applyAlignment="1">
      <alignment horizontal="left" vertical="center"/>
    </xf>
    <xf numFmtId="0" fontId="18" fillId="0" borderId="51" xfId="11" applyFont="1" applyBorder="1" applyAlignment="1">
      <alignment horizontal="left" vertical="center"/>
    </xf>
    <xf numFmtId="0" fontId="18" fillId="0" borderId="39" xfId="11" applyFont="1" applyBorder="1" applyAlignment="1">
      <alignment horizontal="center" vertical="center"/>
    </xf>
    <xf numFmtId="0" fontId="18" fillId="0" borderId="31" xfId="11" applyFont="1" applyBorder="1" applyAlignment="1">
      <alignment horizontal="center" vertical="center"/>
    </xf>
    <xf numFmtId="0" fontId="18" fillId="0" borderId="42" xfId="11" applyFont="1" applyBorder="1" applyAlignment="1">
      <alignment horizontal="center" vertical="center"/>
    </xf>
    <xf numFmtId="178" fontId="18" fillId="0" borderId="41" xfId="11" applyNumberFormat="1" applyFont="1" applyBorder="1" applyAlignment="1">
      <alignment horizontal="right" vertical="center" shrinkToFit="1"/>
    </xf>
    <xf numFmtId="178" fontId="18" fillId="0" borderId="12" xfId="11" applyNumberFormat="1" applyFont="1" applyBorder="1" applyAlignment="1">
      <alignment horizontal="right" vertical="center" shrinkToFit="1"/>
    </xf>
    <xf numFmtId="178" fontId="18" fillId="0" borderId="51" xfId="11" applyNumberFormat="1" applyFont="1" applyBorder="1" applyAlignment="1">
      <alignment horizontal="right" vertical="center" shrinkToFit="1"/>
    </xf>
    <xf numFmtId="0" fontId="18" fillId="0" borderId="41" xfId="11" applyFont="1" applyBorder="1">
      <alignment vertical="center"/>
    </xf>
    <xf numFmtId="0" fontId="18" fillId="0" borderId="12" xfId="11" applyFont="1" applyBorder="1">
      <alignment vertical="center"/>
    </xf>
    <xf numFmtId="0" fontId="18" fillId="0" borderId="51" xfId="11" applyFont="1" applyBorder="1">
      <alignment vertical="center"/>
    </xf>
    <xf numFmtId="181" fontId="18" fillId="0" borderId="37" xfId="11" applyNumberFormat="1" applyFont="1" applyBorder="1" applyAlignment="1">
      <alignment horizontal="right" vertical="center" shrinkToFit="1"/>
    </xf>
    <xf numFmtId="181" fontId="18"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18"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18" fillId="0" borderId="65" xfId="11" applyNumberFormat="1" applyFont="1" applyBorder="1" applyAlignment="1">
      <alignment horizontal="right" vertical="center" shrinkToFit="1"/>
    </xf>
    <xf numFmtId="0" fontId="24" fillId="0" borderId="65" xfId="11" applyFont="1" applyBorder="1">
      <alignment vertical="center"/>
    </xf>
    <xf numFmtId="0" fontId="24" fillId="0" borderId="0" xfId="11" applyFont="1">
      <alignment vertical="center"/>
    </xf>
    <xf numFmtId="0" fontId="24"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8" fillId="0" borderId="41" xfId="11" applyFont="1" applyBorder="1" applyAlignment="1">
      <alignment horizontal="center" vertical="center" wrapText="1"/>
    </xf>
    <xf numFmtId="0" fontId="18" fillId="0" borderId="12" xfId="11" applyFont="1" applyBorder="1" applyAlignment="1">
      <alignment horizontal="center" vertical="center" wrapText="1"/>
    </xf>
    <xf numFmtId="0" fontId="18" fillId="0" borderId="12" xfId="11" applyFont="1" applyBorder="1" applyAlignment="1">
      <alignment vertical="center" textRotation="255"/>
    </xf>
    <xf numFmtId="0" fontId="18" fillId="0" borderId="0" xfId="11" applyFont="1" applyAlignment="1">
      <alignment vertical="center" textRotation="255"/>
    </xf>
    <xf numFmtId="0" fontId="18" fillId="0" borderId="56" xfId="11" applyFont="1" applyBorder="1" applyAlignment="1">
      <alignment vertical="center" textRotation="255"/>
    </xf>
    <xf numFmtId="0" fontId="14" fillId="0" borderId="0" xfId="6" applyAlignment="1">
      <alignment vertical="center"/>
    </xf>
    <xf numFmtId="0" fontId="14" fillId="0" borderId="38" xfId="6" applyBorder="1" applyAlignment="1">
      <alignment vertical="center"/>
    </xf>
    <xf numFmtId="178" fontId="18" fillId="0" borderId="87" xfId="11" applyNumberFormat="1" applyFont="1" applyBorder="1" applyAlignment="1">
      <alignment horizontal="right" vertical="center" shrinkToFit="1"/>
    </xf>
    <xf numFmtId="178" fontId="18" fillId="0" borderId="84" xfId="11" applyNumberFormat="1" applyFont="1" applyBorder="1" applyAlignment="1">
      <alignment horizontal="right" vertical="center" shrinkToFit="1"/>
    </xf>
    <xf numFmtId="178" fontId="18" fillId="0" borderId="82" xfId="11" applyNumberFormat="1" applyFont="1" applyBorder="1" applyAlignment="1">
      <alignment horizontal="right" vertical="center" shrinkToFit="1"/>
    </xf>
    <xf numFmtId="181" fontId="18" fillId="0" borderId="84" xfId="11" applyNumberFormat="1" applyFont="1" applyBorder="1" applyAlignment="1">
      <alignment horizontal="right" vertical="center" shrinkToFit="1"/>
    </xf>
    <xf numFmtId="181" fontId="18" fillId="0" borderId="51" xfId="11" applyNumberFormat="1" applyFont="1" applyBorder="1" applyAlignment="1">
      <alignment horizontal="right" vertical="center" shrinkToFit="1"/>
    </xf>
    <xf numFmtId="181" fontId="18" fillId="0" borderId="82" xfId="11" applyNumberFormat="1" applyFont="1" applyBorder="1" applyAlignment="1">
      <alignment horizontal="right" vertical="center" shrinkToFit="1"/>
    </xf>
    <xf numFmtId="178" fontId="18" fillId="0" borderId="65" xfId="11" applyNumberFormat="1" applyFont="1" applyBorder="1" applyAlignment="1">
      <alignment horizontal="right" vertical="center"/>
    </xf>
    <xf numFmtId="178" fontId="18" fillId="0" borderId="0" xfId="11" applyNumberFormat="1" applyFont="1" applyAlignment="1">
      <alignment horizontal="right" vertical="center"/>
    </xf>
    <xf numFmtId="178" fontId="18" fillId="0" borderId="85" xfId="11" applyNumberFormat="1" applyFont="1" applyBorder="1" applyAlignment="1">
      <alignment horizontal="right" vertical="center"/>
    </xf>
    <xf numFmtId="181" fontId="18" fillId="0" borderId="86" xfId="11" applyNumberFormat="1" applyFont="1" applyBorder="1" applyAlignment="1">
      <alignment horizontal="right" vertical="center"/>
    </xf>
    <xf numFmtId="178" fontId="18" fillId="0" borderId="88" xfId="11" applyNumberFormat="1" applyFont="1" applyBorder="1" applyAlignment="1">
      <alignment horizontal="right" vertical="center"/>
    </xf>
    <xf numFmtId="0" fontId="24" fillId="0" borderId="39" xfId="11" applyFont="1" applyBorder="1" applyAlignment="1">
      <alignment horizontal="center" vertical="center"/>
    </xf>
    <xf numFmtId="0" fontId="24" fillId="0" borderId="31" xfId="11" applyFont="1" applyBorder="1" applyAlignment="1">
      <alignment horizontal="center" vertical="center"/>
    </xf>
    <xf numFmtId="0" fontId="24" fillId="0" borderId="42" xfId="11" applyFont="1" applyBorder="1" applyAlignment="1">
      <alignment horizontal="center" vertical="center"/>
    </xf>
    <xf numFmtId="178" fontId="18" fillId="0" borderId="38" xfId="11" applyNumberFormat="1" applyFont="1" applyBorder="1" applyAlignment="1">
      <alignment horizontal="right" vertical="center"/>
    </xf>
    <xf numFmtId="181" fontId="18" fillId="0" borderId="83" xfId="11" applyNumberFormat="1" applyFont="1" applyBorder="1" applyAlignment="1">
      <alignment horizontal="right" vertical="center" shrinkToFit="1"/>
    </xf>
    <xf numFmtId="178" fontId="18" fillId="0" borderId="83" xfId="11" applyNumberFormat="1" applyFont="1" applyBorder="1" applyAlignment="1">
      <alignment horizontal="right" vertical="center" shrinkToFit="1"/>
    </xf>
    <xf numFmtId="49" fontId="21" fillId="0" borderId="1" xfId="11" applyNumberFormat="1" applyFont="1" applyBorder="1" applyAlignment="1">
      <alignment horizontal="center" vertical="center"/>
    </xf>
    <xf numFmtId="49" fontId="21" fillId="0" borderId="2" xfId="11" applyNumberFormat="1" applyFont="1" applyBorder="1" applyAlignment="1">
      <alignment horizontal="center" vertical="center"/>
    </xf>
    <xf numFmtId="49" fontId="21" fillId="0" borderId="3" xfId="11" applyNumberFormat="1" applyFont="1" applyBorder="1" applyAlignment="1">
      <alignment horizontal="center" vertical="center"/>
    </xf>
    <xf numFmtId="0" fontId="18" fillId="0" borderId="34" xfId="11" applyFont="1" applyBorder="1" applyAlignment="1">
      <alignment horizontal="center" vertical="center"/>
    </xf>
    <xf numFmtId="0" fontId="32" fillId="6" borderId="75" xfId="12" applyFont="1" applyFill="1" applyBorder="1" applyAlignment="1">
      <alignment horizontal="center" vertical="center"/>
    </xf>
    <xf numFmtId="0" fontId="32" fillId="6" borderId="70" xfId="12" applyFont="1" applyFill="1" applyBorder="1" applyAlignment="1">
      <alignment horizontal="center" vertical="center"/>
    </xf>
    <xf numFmtId="187" fontId="32" fillId="6" borderId="130" xfId="14" applyNumberFormat="1" applyFont="1" applyFill="1" applyBorder="1" applyAlignment="1">
      <alignment horizontal="right" vertical="center" shrinkToFit="1"/>
    </xf>
    <xf numFmtId="187" fontId="32" fillId="6" borderId="18" xfId="14" applyNumberFormat="1" applyFont="1" applyFill="1" applyBorder="1" applyAlignment="1">
      <alignment horizontal="right" vertical="center" shrinkToFit="1"/>
    </xf>
    <xf numFmtId="187" fontId="32" fillId="6" borderId="184" xfId="14" applyNumberFormat="1" applyFont="1" applyFill="1" applyBorder="1" applyAlignment="1">
      <alignment horizontal="right" vertical="center" shrinkToFit="1"/>
    </xf>
    <xf numFmtId="187" fontId="32" fillId="6" borderId="166" xfId="14" applyNumberFormat="1" applyFont="1" applyFill="1" applyBorder="1" applyAlignment="1">
      <alignment horizontal="right" vertical="center" shrinkToFit="1"/>
    </xf>
    <xf numFmtId="187" fontId="32" fillId="6" borderId="167" xfId="14" applyNumberFormat="1" applyFont="1" applyFill="1" applyBorder="1" applyAlignment="1">
      <alignment horizontal="right" vertical="center" shrinkToFit="1"/>
    </xf>
    <xf numFmtId="187" fontId="32" fillId="6" borderId="185" xfId="14" applyNumberFormat="1" applyFont="1" applyFill="1" applyBorder="1" applyAlignment="1">
      <alignment horizontal="right" vertical="center" shrinkToFit="1"/>
    </xf>
    <xf numFmtId="0" fontId="32" fillId="6" borderId="74" xfId="12" applyFont="1" applyFill="1" applyBorder="1">
      <alignment vertical="center"/>
    </xf>
    <xf numFmtId="0" fontId="32" fillId="6" borderId="75" xfId="12" applyFont="1" applyFill="1" applyBorder="1">
      <alignment vertical="center"/>
    </xf>
    <xf numFmtId="0" fontId="32" fillId="6" borderId="70" xfId="12" applyFont="1" applyFill="1" applyBorder="1">
      <alignment vertical="center"/>
    </xf>
    <xf numFmtId="188" fontId="32" fillId="6" borderId="72" xfId="14" applyNumberFormat="1" applyFont="1" applyFill="1" applyBorder="1" applyAlignment="1">
      <alignment horizontal="right" vertical="center" shrinkToFit="1"/>
    </xf>
    <xf numFmtId="188" fontId="32" fillId="6" borderId="75" xfId="14" applyNumberFormat="1" applyFont="1" applyFill="1" applyBorder="1" applyAlignment="1">
      <alignment horizontal="right" vertical="center" shrinkToFit="1"/>
    </xf>
    <xf numFmtId="188" fontId="32" fillId="6" borderId="70" xfId="14" applyNumberFormat="1" applyFont="1" applyFill="1" applyBorder="1" applyAlignment="1">
      <alignment horizontal="right" vertical="center" shrinkToFit="1"/>
    </xf>
    <xf numFmtId="188" fontId="32" fillId="6" borderId="181" xfId="14" applyNumberFormat="1" applyFont="1" applyFill="1" applyBorder="1" applyAlignment="1">
      <alignment horizontal="right" vertical="center" shrinkToFit="1"/>
    </xf>
    <xf numFmtId="188" fontId="32" fillId="6" borderId="182" xfId="14" applyNumberFormat="1" applyFont="1" applyFill="1" applyBorder="1" applyAlignment="1">
      <alignment horizontal="right" vertical="center" shrinkToFit="1"/>
    </xf>
    <xf numFmtId="188" fontId="32" fillId="6" borderId="183" xfId="14" applyNumberFormat="1" applyFont="1" applyFill="1" applyBorder="1" applyAlignment="1">
      <alignment horizontal="right" vertical="center" shrinkToFit="1"/>
    </xf>
    <xf numFmtId="0" fontId="32" fillId="6" borderId="11" xfId="12" applyFont="1" applyFill="1" applyBorder="1" applyAlignment="1">
      <alignment horizontal="left" vertical="center" wrapText="1"/>
    </xf>
    <xf numFmtId="0" fontId="32" fillId="6" borderId="12" xfId="12" applyFont="1" applyFill="1" applyBorder="1" applyAlignment="1">
      <alignment horizontal="left" vertical="center" wrapText="1"/>
    </xf>
    <xf numFmtId="0" fontId="32" fillId="6" borderId="74" xfId="12" applyFont="1" applyFill="1" applyBorder="1" applyAlignment="1">
      <alignment horizontal="left" vertical="center" wrapText="1"/>
    </xf>
    <xf numFmtId="0" fontId="32" fillId="6" borderId="75" xfId="12" applyFont="1" applyFill="1" applyBorder="1" applyAlignment="1">
      <alignment horizontal="left" vertical="center" wrapText="1"/>
    </xf>
    <xf numFmtId="0" fontId="32" fillId="6" borderId="12" xfId="12" applyFont="1" applyFill="1" applyBorder="1" applyAlignment="1">
      <alignment horizontal="center" vertical="center"/>
    </xf>
    <xf numFmtId="0" fontId="32" fillId="6" borderId="51" xfId="12" applyFont="1" applyFill="1" applyBorder="1" applyAlignment="1">
      <alignment horizontal="center" vertical="center"/>
    </xf>
    <xf numFmtId="187" fontId="32" fillId="6" borderId="39" xfId="14" applyNumberFormat="1" applyFont="1" applyFill="1" applyBorder="1" applyAlignment="1">
      <alignment horizontal="right" vertical="center" shrinkToFit="1"/>
    </xf>
    <xf numFmtId="187" fontId="32" fillId="6" borderId="31" xfId="14" applyNumberFormat="1" applyFont="1" applyFill="1" applyBorder="1" applyAlignment="1">
      <alignment horizontal="right" vertical="center" shrinkToFit="1"/>
    </xf>
    <xf numFmtId="187" fontId="32" fillId="6" borderId="156" xfId="14" applyNumberFormat="1" applyFont="1" applyFill="1" applyBorder="1" applyAlignment="1">
      <alignment horizontal="right" vertical="center" shrinkToFit="1"/>
    </xf>
    <xf numFmtId="187" fontId="32" fillId="6" borderId="157" xfId="14" applyNumberFormat="1" applyFont="1" applyFill="1" applyBorder="1" applyAlignment="1">
      <alignment horizontal="right" vertical="center" shrinkToFit="1"/>
    </xf>
    <xf numFmtId="187" fontId="32" fillId="6" borderId="158" xfId="14" applyNumberFormat="1" applyFont="1" applyFill="1" applyBorder="1" applyAlignment="1">
      <alignment horizontal="right" vertical="center" shrinkToFit="1"/>
    </xf>
    <xf numFmtId="187" fontId="32" fillId="6" borderId="159" xfId="14" applyNumberFormat="1" applyFont="1" applyFill="1" applyBorder="1" applyAlignment="1">
      <alignment horizontal="right" vertical="center" shrinkToFit="1"/>
    </xf>
    <xf numFmtId="187" fontId="32" fillId="6" borderId="160" xfId="14" applyNumberFormat="1" applyFont="1" applyFill="1" applyBorder="1" applyAlignment="1">
      <alignment horizontal="right" vertical="center" shrinkToFit="1"/>
    </xf>
    <xf numFmtId="0" fontId="32" fillId="6" borderId="7" xfId="12" applyFont="1" applyFill="1" applyBorder="1">
      <alignment vertical="center"/>
    </xf>
    <xf numFmtId="0" fontId="32" fillId="6" borderId="0" xfId="12" applyFont="1" applyFill="1">
      <alignment vertical="center"/>
    </xf>
    <xf numFmtId="0" fontId="32" fillId="6" borderId="38" xfId="12" applyFont="1" applyFill="1" applyBorder="1">
      <alignment vertical="center"/>
    </xf>
    <xf numFmtId="188" fontId="32" fillId="6" borderId="65" xfId="14" applyNumberFormat="1" applyFont="1" applyFill="1" applyBorder="1" applyAlignment="1">
      <alignment horizontal="right" vertical="center" shrinkToFit="1"/>
    </xf>
    <xf numFmtId="188" fontId="32" fillId="6" borderId="0" xfId="14" applyNumberFormat="1" applyFont="1" applyFill="1" applyAlignment="1">
      <alignment horizontal="right" vertical="center" shrinkToFit="1"/>
    </xf>
    <xf numFmtId="188" fontId="32" fillId="6" borderId="38" xfId="14" applyNumberFormat="1" applyFont="1" applyFill="1" applyBorder="1" applyAlignment="1">
      <alignment horizontal="right" vertical="center" shrinkToFit="1"/>
    </xf>
    <xf numFmtId="188" fontId="32" fillId="6" borderId="66"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2" fillId="6" borderId="56" xfId="12" applyFont="1" applyFill="1" applyBorder="1" applyAlignment="1">
      <alignment horizontal="left" vertical="center"/>
    </xf>
    <xf numFmtId="0" fontId="32" fillId="6" borderId="56" xfId="12" applyFont="1" applyFill="1" applyBorder="1" applyAlignment="1">
      <alignment horizontal="right" vertical="center" wrapText="1"/>
    </xf>
    <xf numFmtId="0" fontId="32" fillId="6" borderId="56" xfId="12" applyFont="1" applyFill="1" applyBorder="1" applyAlignment="1">
      <alignment horizontal="right" vertical="center"/>
    </xf>
    <xf numFmtId="0" fontId="32" fillId="6" borderId="40" xfId="12" applyFont="1" applyFill="1" applyBorder="1" applyAlignment="1">
      <alignment horizontal="right" vertical="center"/>
    </xf>
    <xf numFmtId="177" fontId="32" fillId="6" borderId="37" xfId="14" applyNumberFormat="1" applyFont="1" applyFill="1" applyBorder="1" applyAlignment="1">
      <alignment horizontal="right" vertical="center" shrinkToFit="1"/>
    </xf>
    <xf numFmtId="177" fontId="32" fillId="6" borderId="56" xfId="14" applyNumberFormat="1" applyFont="1" applyFill="1" applyBorder="1" applyAlignment="1">
      <alignment horizontal="right" vertical="center" shrinkToFit="1"/>
    </xf>
    <xf numFmtId="177" fontId="32" fillId="6" borderId="89" xfId="14" applyNumberFormat="1" applyFont="1" applyFill="1" applyBorder="1" applyAlignment="1">
      <alignment horizontal="right" vertical="center" shrinkToFit="1"/>
    </xf>
    <xf numFmtId="177" fontId="32" fillId="6" borderId="91" xfId="14" applyNumberFormat="1" applyFont="1" applyFill="1" applyBorder="1" applyAlignment="1">
      <alignment horizontal="right" vertical="center" shrinkToFit="1"/>
    </xf>
    <xf numFmtId="187" fontId="32" fillId="6" borderId="178" xfId="14" applyNumberFormat="1" applyFont="1" applyFill="1" applyBorder="1" applyAlignment="1">
      <alignment horizontal="right" vertical="center" shrinkToFit="1"/>
    </xf>
    <xf numFmtId="187" fontId="32" fillId="6" borderId="179" xfId="14" applyNumberFormat="1" applyFont="1" applyFill="1" applyBorder="1" applyAlignment="1">
      <alignment horizontal="right" vertical="center" shrinkToFit="1"/>
    </xf>
    <xf numFmtId="187" fontId="32" fillId="6" borderId="180" xfId="14" applyNumberFormat="1" applyFont="1" applyFill="1" applyBorder="1" applyAlignment="1">
      <alignment horizontal="right" vertical="center" shrinkToFit="1"/>
    </xf>
    <xf numFmtId="176" fontId="32" fillId="6" borderId="65" xfId="14" applyNumberFormat="1" applyFont="1" applyFill="1" applyBorder="1" applyAlignment="1">
      <alignment horizontal="right" vertical="center" shrinkToFit="1"/>
    </xf>
    <xf numFmtId="176" fontId="32" fillId="6" borderId="0" xfId="14" applyNumberFormat="1" applyFont="1" applyFill="1" applyAlignment="1">
      <alignment horizontal="right" vertical="center" shrinkToFit="1"/>
    </xf>
    <xf numFmtId="176" fontId="32" fillId="6" borderId="38" xfId="14" applyNumberFormat="1" applyFont="1" applyFill="1" applyBorder="1" applyAlignment="1">
      <alignment horizontal="right" vertical="center" shrinkToFit="1"/>
    </xf>
    <xf numFmtId="176" fontId="32" fillId="6" borderId="66" xfId="14" applyNumberFormat="1" applyFont="1" applyFill="1" applyBorder="1" applyAlignment="1">
      <alignment horizontal="right" vertical="center" shrinkToFit="1"/>
    </xf>
    <xf numFmtId="0" fontId="32" fillId="6" borderId="7" xfId="12" applyFont="1" applyFill="1" applyBorder="1" applyAlignment="1">
      <alignment horizontal="left" vertical="center"/>
    </xf>
    <xf numFmtId="0" fontId="32" fillId="6" borderId="0" xfId="12" applyFont="1" applyFill="1" applyAlignment="1">
      <alignment horizontal="left" vertical="center"/>
    </xf>
    <xf numFmtId="0" fontId="32" fillId="6" borderId="0" xfId="12" applyFont="1" applyFill="1" applyAlignment="1">
      <alignment horizontal="right" vertical="center" wrapText="1"/>
    </xf>
    <xf numFmtId="0" fontId="32" fillId="6" borderId="0" xfId="12" applyFont="1" applyFill="1" applyAlignment="1">
      <alignment horizontal="right" vertical="center"/>
    </xf>
    <xf numFmtId="0" fontId="32" fillId="6" borderId="38" xfId="12" applyFont="1" applyFill="1" applyBorder="1" applyAlignment="1">
      <alignment horizontal="right" vertical="center"/>
    </xf>
    <xf numFmtId="177" fontId="32" fillId="6" borderId="65" xfId="14" applyNumberFormat="1" applyFont="1" applyFill="1" applyBorder="1" applyAlignment="1">
      <alignment horizontal="right" vertical="center" shrinkToFit="1"/>
    </xf>
    <xf numFmtId="177" fontId="32" fillId="6" borderId="0" xfId="14" applyNumberFormat="1" applyFont="1" applyFill="1" applyAlignment="1">
      <alignment horizontal="right" vertical="center" shrinkToFit="1"/>
    </xf>
    <xf numFmtId="177" fontId="32" fillId="6" borderId="85" xfId="14" applyNumberFormat="1" applyFont="1" applyFill="1" applyBorder="1" applyAlignment="1">
      <alignment horizontal="right" vertical="center" shrinkToFit="1"/>
    </xf>
    <xf numFmtId="177" fontId="32" fillId="6" borderId="88" xfId="14" applyNumberFormat="1" applyFont="1" applyFill="1" applyBorder="1" applyAlignment="1">
      <alignment horizontal="right" vertical="center" shrinkToFit="1"/>
    </xf>
    <xf numFmtId="187" fontId="32" fillId="6" borderId="175" xfId="14" applyNumberFormat="1" applyFont="1" applyFill="1" applyBorder="1" applyAlignment="1">
      <alignment horizontal="right" vertical="center" shrinkToFit="1"/>
    </xf>
    <xf numFmtId="187" fontId="32" fillId="6" borderId="176" xfId="14" applyNumberFormat="1" applyFont="1" applyFill="1" applyBorder="1" applyAlignment="1">
      <alignment horizontal="right" vertical="center" shrinkToFit="1"/>
    </xf>
    <xf numFmtId="187" fontId="32" fillId="6" borderId="177" xfId="14" applyNumberFormat="1" applyFont="1" applyFill="1" applyBorder="1" applyAlignment="1">
      <alignment horizontal="right" vertical="center" shrinkToFit="1"/>
    </xf>
    <xf numFmtId="176" fontId="32" fillId="6" borderId="41" xfId="14" applyNumberFormat="1" applyFont="1" applyFill="1" applyBorder="1" applyAlignment="1">
      <alignment horizontal="right" vertical="center" shrinkToFit="1"/>
    </xf>
    <xf numFmtId="176" fontId="32" fillId="6" borderId="12" xfId="14" applyNumberFormat="1" applyFont="1" applyFill="1" applyBorder="1" applyAlignment="1">
      <alignment horizontal="right" vertical="center" shrinkToFit="1"/>
    </xf>
    <xf numFmtId="176" fontId="32" fillId="6" borderId="13" xfId="14" applyNumberFormat="1" applyFont="1" applyFill="1" applyBorder="1" applyAlignment="1">
      <alignment horizontal="right" vertical="center" shrinkToFit="1"/>
    </xf>
    <xf numFmtId="0" fontId="32" fillId="6" borderId="72" xfId="12" applyFont="1" applyFill="1" applyBorder="1">
      <alignment vertical="center"/>
    </xf>
    <xf numFmtId="177" fontId="32" fillId="6" borderId="172" xfId="14" applyNumberFormat="1" applyFont="1" applyFill="1" applyBorder="1" applyAlignment="1">
      <alignment horizontal="right" vertical="center" shrinkToFit="1"/>
    </xf>
    <xf numFmtId="177" fontId="32" fillId="6" borderId="173" xfId="14" applyNumberFormat="1" applyFont="1" applyFill="1" applyBorder="1" applyAlignment="1">
      <alignment horizontal="right" vertical="center" shrinkToFit="1"/>
    </xf>
    <xf numFmtId="187" fontId="32" fillId="6" borderId="173" xfId="14" applyNumberFormat="1" applyFont="1" applyFill="1" applyBorder="1" applyAlignment="1">
      <alignment horizontal="right" vertical="center" shrinkToFit="1"/>
    </xf>
    <xf numFmtId="187" fontId="32" fillId="6" borderId="174" xfId="14" applyNumberFormat="1" applyFont="1" applyFill="1" applyBorder="1" applyAlignment="1">
      <alignment horizontal="right" vertical="center" shrinkToFit="1"/>
    </xf>
    <xf numFmtId="187" fontId="32" fillId="6" borderId="86" xfId="14" applyNumberFormat="1" applyFont="1" applyFill="1" applyBorder="1" applyAlignment="1">
      <alignment horizontal="right" vertical="center" shrinkToFit="1"/>
    </xf>
    <xf numFmtId="187" fontId="32" fillId="6" borderId="155" xfId="14" applyNumberFormat="1" applyFont="1" applyFill="1" applyBorder="1" applyAlignment="1">
      <alignment horizontal="right" vertical="center" shrinkToFit="1"/>
    </xf>
    <xf numFmtId="0" fontId="32" fillId="6" borderId="11" xfId="12" applyFont="1" applyFill="1" applyBorder="1" applyAlignment="1">
      <alignment horizontal="left" vertical="center"/>
    </xf>
    <xf numFmtId="0" fontId="32" fillId="6" borderId="12" xfId="12" applyFont="1" applyFill="1" applyBorder="1" applyAlignment="1">
      <alignment horizontal="left" vertical="center"/>
    </xf>
    <xf numFmtId="0" fontId="32" fillId="6" borderId="12" xfId="12" applyFont="1" applyFill="1" applyBorder="1" applyAlignment="1">
      <alignment horizontal="right" vertical="center"/>
    </xf>
    <xf numFmtId="0" fontId="32" fillId="6" borderId="51" xfId="12" applyFont="1" applyFill="1" applyBorder="1" applyAlignment="1">
      <alignment horizontal="right" vertical="center"/>
    </xf>
    <xf numFmtId="177" fontId="32" fillId="6" borderId="41" xfId="13" applyNumberFormat="1" applyFont="1" applyFill="1" applyBorder="1" applyAlignment="1">
      <alignment horizontal="right" vertical="center" shrinkToFit="1"/>
    </xf>
    <xf numFmtId="177" fontId="32" fillId="6" borderId="12" xfId="13" applyNumberFormat="1" applyFont="1" applyFill="1" applyBorder="1" applyAlignment="1">
      <alignment horizontal="right" vertical="center" shrinkToFit="1"/>
    </xf>
    <xf numFmtId="177" fontId="32" fillId="6" borderId="82" xfId="13" applyNumberFormat="1" applyFont="1" applyFill="1" applyBorder="1" applyAlignment="1">
      <alignment horizontal="right" vertical="center" shrinkToFit="1"/>
    </xf>
    <xf numFmtId="177" fontId="32" fillId="6" borderId="84" xfId="13" applyNumberFormat="1" applyFont="1" applyFill="1" applyBorder="1" applyAlignment="1">
      <alignment horizontal="right" vertical="center" shrinkToFit="1"/>
    </xf>
    <xf numFmtId="187" fontId="32" fillId="6" borderId="169" xfId="14" applyNumberFormat="1" applyFont="1" applyFill="1" applyBorder="1" applyAlignment="1">
      <alignment horizontal="right" vertical="center" shrinkToFit="1"/>
    </xf>
    <xf numFmtId="187" fontId="32" fillId="6" borderId="170" xfId="14" applyNumberFormat="1" applyFont="1" applyFill="1" applyBorder="1" applyAlignment="1">
      <alignment horizontal="right" vertical="center" shrinkToFit="1"/>
    </xf>
    <xf numFmtId="187" fontId="32" fillId="6" borderId="171" xfId="14" applyNumberFormat="1" applyFont="1" applyFill="1" applyBorder="1" applyAlignment="1">
      <alignment horizontal="right" vertical="center" shrinkToFit="1"/>
    </xf>
    <xf numFmtId="0" fontId="32" fillId="6" borderId="11" xfId="12" applyFont="1" applyFill="1" applyBorder="1">
      <alignment vertical="center"/>
    </xf>
    <xf numFmtId="0" fontId="32" fillId="6" borderId="12" xfId="12" applyFont="1" applyFill="1" applyBorder="1">
      <alignment vertical="center"/>
    </xf>
    <xf numFmtId="0" fontId="32" fillId="6" borderId="51" xfId="12" applyFont="1" applyFill="1" applyBorder="1">
      <alignment vertical="center"/>
    </xf>
    <xf numFmtId="176" fontId="32" fillId="6" borderId="51" xfId="14" applyNumberFormat="1" applyFont="1" applyFill="1" applyBorder="1" applyAlignment="1">
      <alignment horizontal="right" vertical="center" shrinkToFit="1"/>
    </xf>
    <xf numFmtId="0" fontId="32" fillId="6" borderId="45" xfId="12" applyFont="1" applyFill="1" applyBorder="1" applyAlignment="1">
      <alignment horizontal="center" vertical="center"/>
    </xf>
    <xf numFmtId="0" fontId="32" fillId="6" borderId="25" xfId="12" applyFont="1" applyFill="1" applyBorder="1" applyAlignment="1">
      <alignment horizontal="center" vertical="center"/>
    </xf>
    <xf numFmtId="0" fontId="32" fillId="6" borderId="46" xfId="12" applyFont="1" applyFill="1" applyBorder="1" applyAlignment="1">
      <alignment horizontal="center" vertical="center"/>
    </xf>
    <xf numFmtId="0" fontId="32" fillId="6" borderId="26" xfId="12" applyFont="1" applyFill="1" applyBorder="1" applyAlignment="1">
      <alignment horizontal="center" vertical="center"/>
    </xf>
    <xf numFmtId="0" fontId="32" fillId="6" borderId="65" xfId="12" applyFont="1" applyFill="1" applyBorder="1">
      <alignment vertical="center"/>
    </xf>
    <xf numFmtId="177" fontId="32" fillId="6" borderId="154" xfId="14" applyNumberFormat="1" applyFont="1" applyFill="1" applyBorder="1" applyAlignment="1">
      <alignment horizontal="right" vertical="center" shrinkToFit="1"/>
    </xf>
    <xf numFmtId="177" fontId="32" fillId="6" borderId="86" xfId="14" applyNumberFormat="1" applyFont="1" applyFill="1" applyBorder="1" applyAlignment="1">
      <alignment horizontal="right" vertical="center" shrinkToFit="1"/>
    </xf>
    <xf numFmtId="0" fontId="32" fillId="6" borderId="11" xfId="12" applyFont="1" applyFill="1" applyBorder="1" applyAlignment="1">
      <alignment horizontal="center" vertical="center" textRotation="255" wrapText="1"/>
    </xf>
    <xf numFmtId="0" fontId="32" fillId="6" borderId="51" xfId="12" applyFont="1" applyFill="1" applyBorder="1" applyAlignment="1">
      <alignment horizontal="center" vertical="center" textRotation="255" wrapText="1"/>
    </xf>
    <xf numFmtId="0" fontId="32" fillId="6" borderId="7" xfId="12" applyFont="1" applyFill="1" applyBorder="1" applyAlignment="1">
      <alignment horizontal="center" vertical="center" textRotation="255" wrapText="1"/>
    </xf>
    <xf numFmtId="0" fontId="32" fillId="6" borderId="38" xfId="12" applyFont="1" applyFill="1" applyBorder="1" applyAlignment="1">
      <alignment horizontal="center" vertical="center" textRotation="255" wrapText="1"/>
    </xf>
    <xf numFmtId="0" fontId="32" fillId="6" borderId="24" xfId="12" applyFont="1" applyFill="1" applyBorder="1" applyAlignment="1">
      <alignment horizontal="center" vertical="center" textRotation="255" wrapText="1"/>
    </xf>
    <xf numFmtId="0" fontId="32" fillId="6" borderId="40" xfId="12" applyFont="1" applyFill="1" applyBorder="1" applyAlignment="1">
      <alignment horizontal="center" vertical="center" textRotation="255" wrapText="1"/>
    </xf>
    <xf numFmtId="187" fontId="32" fillId="6" borderId="88" xfId="14" applyNumberFormat="1" applyFont="1" applyFill="1" applyBorder="1" applyAlignment="1">
      <alignment horizontal="right" vertical="center" shrinkToFit="1"/>
    </xf>
    <xf numFmtId="187" fontId="32" fillId="6" borderId="0" xfId="14" applyNumberFormat="1" applyFont="1" applyFill="1" applyAlignment="1">
      <alignment horizontal="right" vertical="center" shrinkToFit="1"/>
    </xf>
    <xf numFmtId="187" fontId="32" fillId="6" borderId="66" xfId="14" applyNumberFormat="1" applyFont="1" applyFill="1" applyBorder="1" applyAlignment="1">
      <alignment horizontal="right" vertical="center" shrinkToFit="1"/>
    </xf>
    <xf numFmtId="0" fontId="32" fillId="6" borderId="17" xfId="12" applyFont="1" applyFill="1" applyBorder="1" applyAlignment="1">
      <alignment horizontal="left" vertical="center" wrapText="1"/>
    </xf>
    <xf numFmtId="0" fontId="32" fillId="6" borderId="18" xfId="12" applyFont="1" applyFill="1" applyBorder="1" applyAlignment="1">
      <alignment horizontal="left" vertical="center"/>
    </xf>
    <xf numFmtId="0" fontId="32" fillId="6" borderId="43" xfId="12" applyFont="1" applyFill="1" applyBorder="1" applyAlignment="1">
      <alignment horizontal="left" vertical="center"/>
    </xf>
    <xf numFmtId="187" fontId="32" fillId="6" borderId="128" xfId="14" applyNumberFormat="1" applyFont="1" applyFill="1" applyBorder="1" applyAlignment="1">
      <alignment horizontal="right" vertical="center" shrinkToFit="1"/>
    </xf>
    <xf numFmtId="187" fontId="32" fillId="6" borderId="129" xfId="14" applyNumberFormat="1" applyFont="1" applyFill="1" applyBorder="1" applyAlignment="1">
      <alignment horizontal="right" vertical="center" shrinkToFit="1"/>
    </xf>
    <xf numFmtId="177" fontId="32" fillId="6" borderId="164" xfId="14" applyNumberFormat="1" applyFont="1" applyFill="1" applyBorder="1" applyAlignment="1">
      <alignment horizontal="right" vertical="center" shrinkToFit="1"/>
    </xf>
    <xf numFmtId="177" fontId="32" fillId="6" borderId="165" xfId="14" applyNumberFormat="1" applyFont="1" applyFill="1" applyBorder="1" applyAlignment="1">
      <alignment horizontal="right" vertical="center" shrinkToFit="1"/>
    </xf>
    <xf numFmtId="187" fontId="32" fillId="6" borderId="162" xfId="14" applyNumberFormat="1" applyFont="1" applyFill="1" applyBorder="1" applyAlignment="1">
      <alignment horizontal="right" vertical="center" shrinkToFit="1"/>
    </xf>
    <xf numFmtId="0" fontId="32" fillId="6" borderId="65" xfId="14" applyFont="1" applyFill="1" applyBorder="1" applyAlignment="1">
      <alignment horizontal="left" vertical="center" shrinkToFit="1"/>
    </xf>
    <xf numFmtId="0" fontId="32" fillId="6" borderId="0" xfId="14" applyFont="1" applyFill="1" applyAlignment="1">
      <alignment horizontal="left" vertical="center" shrinkToFit="1"/>
    </xf>
    <xf numFmtId="0" fontId="32" fillId="6" borderId="38" xfId="14" applyFont="1" applyFill="1" applyBorder="1" applyAlignment="1">
      <alignment horizontal="left" vertical="center" shrinkToFit="1"/>
    </xf>
    <xf numFmtId="0" fontId="32" fillId="6" borderId="37" xfId="12" applyFont="1" applyFill="1" applyBorder="1">
      <alignment vertical="center"/>
    </xf>
    <xf numFmtId="0" fontId="32" fillId="6" borderId="56" xfId="12" applyFont="1" applyFill="1" applyBorder="1">
      <alignment vertical="center"/>
    </xf>
    <xf numFmtId="0" fontId="32" fillId="6" borderId="40" xfId="12" applyFont="1" applyFill="1" applyBorder="1">
      <alignment vertical="center"/>
    </xf>
    <xf numFmtId="0" fontId="32" fillId="6" borderId="81" xfId="12" applyFont="1" applyFill="1" applyBorder="1" applyAlignment="1">
      <alignment horizontal="center" vertical="center"/>
    </xf>
    <xf numFmtId="177" fontId="32" fillId="6" borderId="83" xfId="14" applyNumberFormat="1" applyFont="1" applyFill="1" applyBorder="1" applyAlignment="1">
      <alignment horizontal="right" vertical="center" shrinkToFit="1"/>
    </xf>
    <xf numFmtId="187" fontId="32" fillId="6" borderId="83" xfId="14" applyNumberFormat="1" applyFont="1" applyFill="1" applyBorder="1" applyAlignment="1">
      <alignment horizontal="right" vertical="center" shrinkToFit="1"/>
    </xf>
    <xf numFmtId="187" fontId="32" fillId="6" borderId="153" xfId="14" applyNumberFormat="1" applyFont="1" applyFill="1" applyBorder="1" applyAlignment="1">
      <alignment horizontal="right" vertical="center" shrinkToFit="1"/>
    </xf>
    <xf numFmtId="177" fontId="32" fillId="6" borderId="90" xfId="14" applyNumberFormat="1" applyFont="1" applyFill="1" applyBorder="1" applyAlignment="1">
      <alignment horizontal="right" vertical="center" shrinkToFit="1"/>
    </xf>
    <xf numFmtId="187" fontId="32" fillId="6" borderId="163" xfId="14" applyNumberFormat="1" applyFont="1" applyFill="1" applyBorder="1" applyAlignment="1">
      <alignment horizontal="right" vertical="center" shrinkToFit="1"/>
    </xf>
    <xf numFmtId="187" fontId="32" fillId="6" borderId="50" xfId="14" applyNumberFormat="1" applyFont="1" applyFill="1" applyBorder="1" applyAlignment="1">
      <alignment horizontal="right" vertical="center" shrinkToFit="1"/>
    </xf>
    <xf numFmtId="187" fontId="32" fillId="6" borderId="91" xfId="14" applyNumberFormat="1" applyFont="1" applyFill="1" applyBorder="1" applyAlignment="1">
      <alignment horizontal="right" vertical="center" shrinkToFit="1"/>
    </xf>
    <xf numFmtId="187" fontId="32" fillId="6" borderId="56" xfId="14" applyNumberFormat="1" applyFont="1" applyFill="1" applyBorder="1" applyAlignment="1">
      <alignment horizontal="right" vertical="center" shrinkToFit="1"/>
    </xf>
    <xf numFmtId="187" fontId="32" fillId="6" borderId="67" xfId="14" applyNumberFormat="1" applyFont="1" applyFill="1" applyBorder="1" applyAlignment="1">
      <alignment horizontal="right" vertical="center" shrinkToFit="1"/>
    </xf>
    <xf numFmtId="0" fontId="32" fillId="6" borderId="11" xfId="12" applyFont="1" applyFill="1" applyBorder="1" applyAlignment="1">
      <alignment horizontal="center" vertical="center" wrapText="1"/>
    </xf>
    <xf numFmtId="0" fontId="32" fillId="6" borderId="12" xfId="12" applyFont="1" applyFill="1" applyBorder="1" applyAlignment="1">
      <alignment horizontal="center" vertical="center" wrapText="1"/>
    </xf>
    <xf numFmtId="0" fontId="32" fillId="6" borderId="51" xfId="12" applyFont="1" applyFill="1" applyBorder="1" applyAlignment="1">
      <alignment horizontal="center" vertical="center" wrapText="1"/>
    </xf>
    <xf numFmtId="0" fontId="32" fillId="6" borderId="7" xfId="12" applyFont="1" applyFill="1" applyBorder="1" applyAlignment="1">
      <alignment horizontal="center" vertical="center" wrapText="1"/>
    </xf>
    <xf numFmtId="0" fontId="32" fillId="6" borderId="0" xfId="12" applyFont="1" applyFill="1" applyAlignment="1">
      <alignment horizontal="center" vertical="center" wrapText="1"/>
    </xf>
    <xf numFmtId="0" fontId="32" fillId="6" borderId="38" xfId="12" applyFont="1" applyFill="1" applyBorder="1" applyAlignment="1">
      <alignment horizontal="center" vertical="center" wrapText="1"/>
    </xf>
    <xf numFmtId="0" fontId="32" fillId="6" borderId="74" xfId="12" applyFont="1" applyFill="1" applyBorder="1" applyAlignment="1">
      <alignment horizontal="center" vertical="center" wrapText="1"/>
    </xf>
    <xf numFmtId="0" fontId="32" fillId="6" borderId="75" xfId="12" applyFont="1" applyFill="1" applyBorder="1" applyAlignment="1">
      <alignment horizontal="center" vertical="center" wrapText="1"/>
    </xf>
    <xf numFmtId="0" fontId="32" fillId="6" borderId="70" xfId="12" applyFont="1" applyFill="1" applyBorder="1" applyAlignment="1">
      <alignment horizontal="center" vertical="center" wrapText="1"/>
    </xf>
    <xf numFmtId="0" fontId="32" fillId="6" borderId="41" xfId="12" applyFont="1" applyFill="1" applyBorder="1">
      <alignment vertical="center"/>
    </xf>
    <xf numFmtId="177" fontId="32" fillId="6" borderId="151" xfId="14" applyNumberFormat="1" applyFont="1" applyFill="1" applyBorder="1" applyAlignment="1">
      <alignment horizontal="right" vertical="center" shrinkToFit="1"/>
    </xf>
    <xf numFmtId="187" fontId="32" fillId="6" borderId="168" xfId="14" applyNumberFormat="1" applyFont="1" applyFill="1" applyBorder="1" applyAlignment="1">
      <alignment horizontal="right" vertical="center" shrinkToFit="1"/>
    </xf>
    <xf numFmtId="0" fontId="32" fillId="6" borderId="65" xfId="12" applyFont="1" applyFill="1" applyBorder="1" applyAlignment="1">
      <alignment vertical="center" shrinkToFit="1"/>
    </xf>
    <xf numFmtId="0" fontId="32" fillId="6" borderId="0" xfId="12" applyFont="1" applyFill="1" applyAlignment="1">
      <alignment vertical="center" shrinkToFit="1"/>
    </xf>
    <xf numFmtId="0" fontId="32" fillId="6" borderId="38" xfId="12" applyFont="1" applyFill="1" applyBorder="1" applyAlignment="1">
      <alignment vertical="center" shrinkToFit="1"/>
    </xf>
    <xf numFmtId="187" fontId="32" fillId="6" borderId="152" xfId="14" applyNumberFormat="1" applyFont="1" applyFill="1" applyBorder="1" applyAlignment="1">
      <alignment horizontal="right" vertical="center" shrinkToFit="1"/>
    </xf>
    <xf numFmtId="187" fontId="32" fillId="6" borderId="15" xfId="14" applyNumberFormat="1" applyFont="1" applyFill="1" applyBorder="1" applyAlignment="1">
      <alignment horizontal="right" vertical="center" shrinkToFit="1"/>
    </xf>
    <xf numFmtId="0" fontId="32" fillId="6" borderId="41" xfId="12" applyFont="1" applyFill="1" applyBorder="1" applyAlignment="1">
      <alignment horizontal="center" vertical="center" wrapText="1"/>
    </xf>
    <xf numFmtId="0" fontId="32" fillId="6" borderId="65" xfId="12" applyFont="1" applyFill="1" applyBorder="1" applyAlignment="1">
      <alignment horizontal="center" vertical="center" wrapText="1"/>
    </xf>
    <xf numFmtId="0" fontId="32" fillId="6" borderId="56" xfId="12" applyFont="1" applyFill="1" applyBorder="1" applyAlignment="1">
      <alignment horizontal="center" vertical="center" wrapText="1"/>
    </xf>
    <xf numFmtId="0" fontId="32" fillId="6" borderId="40" xfId="12" applyFont="1" applyFill="1" applyBorder="1" applyAlignment="1">
      <alignment horizontal="center" vertical="center" wrapText="1"/>
    </xf>
    <xf numFmtId="0" fontId="32" fillId="6" borderId="41" xfId="14" applyFont="1" applyFill="1" applyBorder="1" applyAlignment="1">
      <alignment horizontal="left" vertical="center" shrinkToFit="1"/>
    </xf>
    <xf numFmtId="0" fontId="32" fillId="6" borderId="12" xfId="14" applyFont="1" applyFill="1" applyBorder="1" applyAlignment="1">
      <alignment horizontal="left" vertical="center" shrinkToFit="1"/>
    </xf>
    <xf numFmtId="0" fontId="32" fillId="6" borderId="51" xfId="14" applyFont="1" applyFill="1" applyBorder="1" applyAlignment="1">
      <alignment horizontal="left" vertical="center" shrinkToFit="1"/>
    </xf>
    <xf numFmtId="187" fontId="32" fillId="6" borderId="87" xfId="14" applyNumberFormat="1" applyFont="1" applyFill="1" applyBorder="1" applyAlignment="1">
      <alignment horizontal="right" vertical="center" shrinkToFit="1"/>
    </xf>
    <xf numFmtId="187" fontId="32" fillId="6" borderId="48" xfId="14" applyNumberFormat="1" applyFont="1" applyFill="1" applyBorder="1" applyAlignment="1">
      <alignment horizontal="right" vertical="center" shrinkToFit="1"/>
    </xf>
    <xf numFmtId="0" fontId="32"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177" fontId="32" fillId="6" borderId="161" xfId="14" applyNumberFormat="1" applyFont="1" applyFill="1" applyBorder="1" applyAlignment="1">
      <alignment horizontal="right" vertical="center" shrinkToFit="1"/>
    </xf>
    <xf numFmtId="0" fontId="32" fillId="6" borderId="11" xfId="12" applyFont="1" applyFill="1" applyBorder="1" applyAlignment="1">
      <alignment horizontal="center" vertical="top" wrapText="1"/>
    </xf>
    <xf numFmtId="0" fontId="32" fillId="6" borderId="12" xfId="12" applyFont="1" applyFill="1" applyBorder="1" applyAlignment="1">
      <alignment horizontal="center" vertical="top" wrapText="1"/>
    </xf>
    <xf numFmtId="0" fontId="32" fillId="6" borderId="51" xfId="12" applyFont="1" applyFill="1" applyBorder="1" applyAlignment="1">
      <alignment horizontal="center" vertical="top" wrapText="1"/>
    </xf>
    <xf numFmtId="0" fontId="32" fillId="6" borderId="7" xfId="12" applyFont="1" applyFill="1" applyBorder="1" applyAlignment="1">
      <alignment horizontal="center" vertical="top" wrapText="1"/>
    </xf>
    <xf numFmtId="0" fontId="32" fillId="6" borderId="0" xfId="12" applyFont="1" applyFill="1" applyAlignment="1">
      <alignment horizontal="center" vertical="top" wrapText="1"/>
    </xf>
    <xf numFmtId="0" fontId="32" fillId="6" borderId="38" xfId="12" applyFont="1" applyFill="1" applyBorder="1" applyAlignment="1">
      <alignment horizontal="center" vertical="top" wrapText="1"/>
    </xf>
    <xf numFmtId="0" fontId="32" fillId="6" borderId="24" xfId="12" applyFont="1" applyFill="1" applyBorder="1" applyAlignment="1">
      <alignment horizontal="center" vertical="top" wrapText="1"/>
    </xf>
    <xf numFmtId="0" fontId="32" fillId="6" borderId="56" xfId="12" applyFont="1" applyFill="1" applyBorder="1" applyAlignment="1">
      <alignment horizontal="center" vertical="top" wrapText="1"/>
    </xf>
    <xf numFmtId="177" fontId="32" fillId="6" borderId="41" xfId="14" applyNumberFormat="1" applyFont="1" applyFill="1" applyBorder="1" applyAlignment="1">
      <alignment horizontal="right" vertical="center" shrinkToFit="1"/>
    </xf>
    <xf numFmtId="177" fontId="32" fillId="6" borderId="12" xfId="14" applyNumberFormat="1" applyFont="1" applyFill="1" applyBorder="1" applyAlignment="1">
      <alignment horizontal="right" vertical="center" shrinkToFit="1"/>
    </xf>
    <xf numFmtId="177" fontId="32" fillId="6" borderId="82" xfId="14" applyNumberFormat="1" applyFont="1" applyFill="1" applyBorder="1" applyAlignment="1">
      <alignment horizontal="right" vertical="center" shrinkToFit="1"/>
    </xf>
    <xf numFmtId="177" fontId="32" fillId="6" borderId="84" xfId="14" applyNumberFormat="1" applyFont="1" applyFill="1" applyBorder="1" applyAlignment="1">
      <alignment horizontal="right" vertical="center" shrinkToFit="1"/>
    </xf>
    <xf numFmtId="187" fontId="32" fillId="6" borderId="84" xfId="14" applyNumberFormat="1" applyFont="1" applyFill="1" applyBorder="1" applyAlignment="1">
      <alignment horizontal="right" vertical="center" shrinkToFit="1"/>
    </xf>
    <xf numFmtId="187" fontId="32" fillId="6" borderId="12" xfId="14" applyNumberFormat="1" applyFont="1" applyFill="1" applyBorder="1" applyAlignment="1">
      <alignment horizontal="right" vertical="center" shrinkToFit="1"/>
    </xf>
    <xf numFmtId="187" fontId="32" fillId="6" borderId="13" xfId="14" applyNumberFormat="1" applyFont="1" applyFill="1" applyBorder="1" applyAlignment="1">
      <alignment horizontal="right" vertical="center" shrinkToFit="1"/>
    </xf>
    <xf numFmtId="0" fontId="32" fillId="6" borderId="30" xfId="12" applyFont="1" applyFill="1" applyBorder="1" applyAlignment="1">
      <alignment horizontal="center" vertical="center"/>
    </xf>
    <xf numFmtId="0" fontId="32" fillId="6" borderId="31" xfId="12" applyFont="1" applyFill="1" applyBorder="1" applyAlignment="1">
      <alignment horizontal="center" vertical="center"/>
    </xf>
    <xf numFmtId="0" fontId="32" fillId="6" borderId="42" xfId="12" applyFont="1" applyFill="1" applyBorder="1" applyAlignment="1">
      <alignment horizontal="center" vertical="center"/>
    </xf>
    <xf numFmtId="0" fontId="32" fillId="6" borderId="39" xfId="12" applyFont="1" applyFill="1" applyBorder="1" applyAlignment="1">
      <alignment horizontal="center" vertical="center"/>
    </xf>
    <xf numFmtId="0" fontId="32" fillId="6" borderId="39" xfId="14" applyFont="1" applyFill="1" applyBorder="1" applyAlignment="1">
      <alignment horizontal="center" vertical="center"/>
    </xf>
    <xf numFmtId="0" fontId="32" fillId="6" borderId="31" xfId="14" applyFont="1" applyFill="1" applyBorder="1" applyAlignment="1">
      <alignment horizontal="center" vertical="center"/>
    </xf>
    <xf numFmtId="0" fontId="32" fillId="6" borderId="32" xfId="14" applyFont="1" applyFill="1" applyBorder="1" applyAlignment="1">
      <alignment horizontal="center" vertical="center"/>
    </xf>
    <xf numFmtId="177" fontId="32" fillId="6" borderId="39" xfId="14" applyNumberFormat="1" applyFont="1" applyFill="1" applyBorder="1" applyAlignment="1">
      <alignment horizontal="right" vertical="center" shrinkToFit="1"/>
    </xf>
    <xf numFmtId="177" fontId="32" fillId="6" borderId="31" xfId="14" applyNumberFormat="1" applyFont="1" applyFill="1" applyBorder="1" applyAlignment="1">
      <alignment horizontal="right" vertical="center" shrinkToFit="1"/>
    </xf>
    <xf numFmtId="177" fontId="32" fillId="6" borderId="156" xfId="14" applyNumberFormat="1" applyFont="1" applyFill="1" applyBorder="1" applyAlignment="1">
      <alignment horizontal="right" vertical="center" shrinkToFit="1"/>
    </xf>
    <xf numFmtId="177" fontId="32" fillId="6" borderId="157" xfId="14" applyNumberFormat="1" applyFont="1" applyFill="1" applyBorder="1" applyAlignment="1">
      <alignment horizontal="right" vertical="center" shrinkToFit="1"/>
    </xf>
    <xf numFmtId="177" fontId="32" fillId="6" borderId="158" xfId="14" applyNumberFormat="1" applyFont="1" applyFill="1" applyBorder="1" applyAlignment="1">
      <alignment horizontal="right" vertical="center" shrinkToFit="1"/>
    </xf>
    <xf numFmtId="177" fontId="32" fillId="6" borderId="159" xfId="14" applyNumberFormat="1" applyFont="1" applyFill="1" applyBorder="1" applyAlignment="1">
      <alignment horizontal="right" vertical="center" shrinkToFit="1"/>
    </xf>
    <xf numFmtId="177" fontId="32"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2" fillId="6" borderId="11" xfId="12" applyFont="1" applyFill="1" applyBorder="1" applyAlignment="1">
      <alignment horizontal="center" vertical="center" textRotation="255" shrinkToFit="1"/>
    </xf>
    <xf numFmtId="0" fontId="32" fillId="6" borderId="51" xfId="12" applyFont="1" applyFill="1" applyBorder="1" applyAlignment="1">
      <alignment horizontal="center" vertical="center" textRotation="255" shrinkToFit="1"/>
    </xf>
    <xf numFmtId="0" fontId="32" fillId="6" borderId="7" xfId="12" applyFont="1" applyFill="1" applyBorder="1" applyAlignment="1">
      <alignment horizontal="center" vertical="center" textRotation="255" shrinkToFit="1"/>
    </xf>
    <xf numFmtId="0" fontId="32" fillId="6" borderId="38" xfId="12" applyFont="1" applyFill="1" applyBorder="1" applyAlignment="1">
      <alignment horizontal="center" vertical="center" textRotation="255" shrinkToFit="1"/>
    </xf>
    <xf numFmtId="0" fontId="32" fillId="6" borderId="24" xfId="12" applyFont="1" applyFill="1" applyBorder="1" applyAlignment="1">
      <alignment horizontal="center" vertical="center" textRotation="255" shrinkToFit="1"/>
    </xf>
    <xf numFmtId="0" fontId="32" fillId="6" borderId="40" xfId="12" applyFont="1" applyFill="1" applyBorder="1" applyAlignment="1">
      <alignment horizontal="center" vertical="center" textRotation="255" shrinkToFit="1"/>
    </xf>
    <xf numFmtId="177" fontId="32" fillId="6" borderId="65" xfId="13" applyNumberFormat="1" applyFont="1" applyFill="1" applyBorder="1" applyAlignment="1">
      <alignment horizontal="right" vertical="center" shrinkToFit="1"/>
    </xf>
    <xf numFmtId="177" fontId="32" fillId="6" borderId="0" xfId="13" applyNumberFormat="1" applyFont="1" applyFill="1" applyAlignment="1">
      <alignment horizontal="right" vertical="center" shrinkToFit="1"/>
    </xf>
    <xf numFmtId="177" fontId="32" fillId="6" borderId="85" xfId="13" applyNumberFormat="1" applyFont="1" applyFill="1" applyBorder="1" applyAlignment="1">
      <alignment horizontal="right" vertical="center" shrinkToFit="1"/>
    </xf>
    <xf numFmtId="177" fontId="32" fillId="6" borderId="88" xfId="13" applyNumberFormat="1" applyFont="1" applyFill="1" applyBorder="1" applyAlignment="1">
      <alignment horizontal="right" vertical="center" shrinkToFit="1"/>
    </xf>
    <xf numFmtId="187" fontId="32" fillId="6" borderId="88" xfId="13" applyNumberFormat="1" applyFont="1" applyFill="1" applyBorder="1" applyAlignment="1">
      <alignment horizontal="right" vertical="center" shrinkToFit="1"/>
    </xf>
    <xf numFmtId="187" fontId="32" fillId="6" borderId="0" xfId="13" applyNumberFormat="1" applyFont="1" applyFill="1" applyAlignment="1">
      <alignment horizontal="right" vertical="center" shrinkToFit="1"/>
    </xf>
    <xf numFmtId="187" fontId="32" fillId="6" borderId="66" xfId="13" applyNumberFormat="1" applyFont="1" applyFill="1" applyBorder="1" applyAlignment="1">
      <alignment horizontal="right" vertical="center" shrinkToFit="1"/>
    </xf>
    <xf numFmtId="0" fontId="32" fillId="6" borderId="38" xfId="12" applyFont="1" applyFill="1" applyBorder="1" applyAlignment="1">
      <alignment horizontal="left" vertical="center"/>
    </xf>
    <xf numFmtId="0" fontId="32" fillId="6" borderId="41" xfId="12" applyFont="1" applyFill="1" applyBorder="1" applyAlignment="1">
      <alignment horizontal="center" vertical="center" textRotation="255" wrapText="1"/>
    </xf>
    <xf numFmtId="0" fontId="32" fillId="6" borderId="65" xfId="12" applyFont="1" applyFill="1" applyBorder="1" applyAlignment="1">
      <alignment horizontal="center" vertical="center" textRotation="255" wrapText="1"/>
    </xf>
    <xf numFmtId="0" fontId="32" fillId="6" borderId="37" xfId="12" applyFont="1" applyFill="1" applyBorder="1" applyAlignment="1">
      <alignment horizontal="center" vertical="center" textRotation="255" wrapText="1"/>
    </xf>
    <xf numFmtId="0" fontId="32" fillId="6" borderId="32" xfId="12" applyFont="1" applyFill="1" applyBorder="1" applyAlignment="1">
      <alignment horizontal="center" vertical="center"/>
    </xf>
    <xf numFmtId="0" fontId="32" fillId="6" borderId="11" xfId="12" applyFont="1" applyFill="1" applyBorder="1" applyAlignment="1">
      <alignment horizontal="center" vertical="top"/>
    </xf>
    <xf numFmtId="0" fontId="32" fillId="6" borderId="12" xfId="12" applyFont="1" applyFill="1" applyBorder="1" applyAlignment="1">
      <alignment horizontal="center" vertical="top"/>
    </xf>
    <xf numFmtId="0" fontId="32" fillId="6" borderId="7" xfId="12" applyFont="1" applyFill="1" applyBorder="1" applyAlignment="1">
      <alignment horizontal="center" vertical="top"/>
    </xf>
    <xf numFmtId="0" fontId="32" fillId="6" borderId="0" xfId="12" applyFont="1" applyFill="1" applyAlignment="1">
      <alignment horizontal="center" vertical="top"/>
    </xf>
    <xf numFmtId="0" fontId="32" fillId="6" borderId="24" xfId="12" applyFont="1" applyFill="1" applyBorder="1" applyAlignment="1">
      <alignment horizontal="center" vertical="top"/>
    </xf>
    <xf numFmtId="0" fontId="32" fillId="6" borderId="56" xfId="12" applyFont="1" applyFill="1" applyBorder="1" applyAlignment="1">
      <alignment horizontal="center" vertical="top"/>
    </xf>
    <xf numFmtId="0" fontId="32" fillId="6" borderId="34" xfId="12" applyFont="1" applyFill="1" applyBorder="1" applyAlignment="1">
      <alignment horizontal="center" vertical="center"/>
    </xf>
    <xf numFmtId="0" fontId="32" fillId="8" borderId="44" xfId="12" applyFont="1" applyFill="1" applyBorder="1" applyAlignment="1" applyProtection="1">
      <alignment horizontal="left" vertical="center" shrinkToFit="1"/>
      <protection locked="0"/>
    </xf>
    <xf numFmtId="0" fontId="32" fillId="8" borderId="18" xfId="12" applyFont="1" applyFill="1" applyBorder="1" applyAlignment="1" applyProtection="1">
      <alignment horizontal="left" vertical="center" shrinkToFit="1"/>
      <protection locked="0"/>
    </xf>
    <xf numFmtId="0" fontId="32" fillId="8" borderId="19" xfId="12" applyFont="1" applyFill="1" applyBorder="1" applyAlignment="1" applyProtection="1">
      <alignment horizontal="left" vertical="center" shrinkToFit="1"/>
      <protection locked="0"/>
    </xf>
    <xf numFmtId="0" fontId="32" fillId="6" borderId="8" xfId="12" applyFont="1" applyFill="1" applyBorder="1" applyAlignment="1">
      <alignment horizontal="left" vertical="center" wrapText="1"/>
    </xf>
    <xf numFmtId="0" fontId="32" fillId="6" borderId="0" xfId="13" applyFont="1" applyFill="1" applyAlignment="1">
      <alignment horizontal="left" vertical="center"/>
    </xf>
    <xf numFmtId="0" fontId="32" fillId="6" borderId="24" xfId="12" applyFont="1" applyFill="1" applyBorder="1" applyAlignment="1">
      <alignment horizontal="center" vertical="center"/>
    </xf>
    <xf numFmtId="0" fontId="32" fillId="6" borderId="56" xfId="12" applyFont="1" applyFill="1" applyBorder="1" applyAlignment="1">
      <alignment horizontal="center" vertical="center"/>
    </xf>
    <xf numFmtId="0" fontId="32" fillId="6" borderId="67" xfId="12" applyFont="1" applyFill="1" applyBorder="1" applyAlignment="1">
      <alignment horizontal="center" vertical="center"/>
    </xf>
    <xf numFmtId="0" fontId="32" fillId="6" borderId="112" xfId="12" applyFont="1" applyFill="1" applyBorder="1" applyAlignment="1" applyProtection="1">
      <alignment horizontal="left" vertical="center" shrinkToFit="1"/>
      <protection locked="0"/>
    </xf>
    <xf numFmtId="0" fontId="32" fillId="6" borderId="113" xfId="12" applyFont="1" applyFill="1" applyBorder="1" applyAlignment="1" applyProtection="1">
      <alignment horizontal="left" vertical="center" shrinkToFit="1"/>
      <protection locked="0"/>
    </xf>
    <xf numFmtId="0" fontId="32" fillId="6" borderId="119" xfId="12" applyFont="1" applyFill="1" applyBorder="1" applyAlignment="1" applyProtection="1">
      <alignment horizontal="left" vertical="center" shrinkToFit="1"/>
      <protection locked="0"/>
    </xf>
    <xf numFmtId="0" fontId="32" fillId="8" borderId="43" xfId="12" applyFont="1" applyFill="1" applyBorder="1" applyAlignment="1" applyProtection="1">
      <alignment horizontal="left" vertical="center" shrinkToFit="1"/>
      <protection locked="0"/>
    </xf>
    <xf numFmtId="177" fontId="32" fillId="8" borderId="148" xfId="12" applyNumberFormat="1" applyFont="1" applyFill="1" applyBorder="1" applyAlignment="1" applyProtection="1">
      <alignment horizontal="right" vertical="center" shrinkToFit="1"/>
      <protection locked="0"/>
    </xf>
    <xf numFmtId="177" fontId="32" fillId="8" borderId="149" xfId="12" applyNumberFormat="1" applyFont="1" applyFill="1" applyBorder="1" applyAlignment="1" applyProtection="1">
      <alignment horizontal="right" vertical="center" shrinkToFit="1"/>
      <protection locked="0"/>
    </xf>
    <xf numFmtId="177" fontId="32" fillId="8" borderId="150" xfId="12" applyNumberFormat="1" applyFont="1" applyFill="1" applyBorder="1" applyAlignment="1" applyProtection="1">
      <alignment horizontal="right" vertical="center" shrinkToFit="1"/>
      <protection locked="0"/>
    </xf>
    <xf numFmtId="177" fontId="32" fillId="8" borderId="44" xfId="12" applyNumberFormat="1" applyFont="1" applyFill="1" applyBorder="1" applyAlignment="1" applyProtection="1">
      <alignment horizontal="right" vertical="center" shrinkToFit="1"/>
      <protection locked="0"/>
    </xf>
    <xf numFmtId="177" fontId="32" fillId="8" borderId="18" xfId="12" applyNumberFormat="1" applyFont="1" applyFill="1" applyBorder="1" applyAlignment="1" applyProtection="1">
      <alignment horizontal="right" vertical="center" shrinkToFit="1"/>
      <protection locked="0"/>
    </xf>
    <xf numFmtId="177" fontId="32" fillId="8" borderId="43" xfId="12" applyNumberFormat="1" applyFont="1" applyFill="1" applyBorder="1" applyAlignment="1" applyProtection="1">
      <alignment horizontal="right" vertical="center" shrinkToFit="1"/>
      <protection locked="0"/>
    </xf>
    <xf numFmtId="0" fontId="32" fillId="6" borderId="114" xfId="12" applyFont="1" applyFill="1" applyBorder="1" applyAlignment="1" applyProtection="1">
      <alignment horizontal="left" vertical="center" shrinkToFit="1"/>
      <protection locked="0"/>
    </xf>
    <xf numFmtId="177" fontId="32" fillId="6" borderId="112" xfId="12" applyNumberFormat="1" applyFont="1" applyFill="1" applyBorder="1" applyAlignment="1" applyProtection="1">
      <alignment horizontal="right" vertical="center" shrinkToFit="1"/>
      <protection locked="0"/>
    </xf>
    <xf numFmtId="177" fontId="32" fillId="6" borderId="113" xfId="12" applyNumberFormat="1" applyFont="1" applyFill="1" applyBorder="1" applyAlignment="1" applyProtection="1">
      <alignment horizontal="right" vertical="center" shrinkToFit="1"/>
      <protection locked="0"/>
    </xf>
    <xf numFmtId="177" fontId="32" fillId="6" borderId="114" xfId="12" applyNumberFormat="1" applyFont="1" applyFill="1" applyBorder="1" applyAlignment="1" applyProtection="1">
      <alignment horizontal="right" vertical="center" shrinkToFit="1"/>
      <protection locked="0"/>
    </xf>
    <xf numFmtId="177" fontId="32" fillId="8" borderId="129" xfId="12" applyNumberFormat="1" applyFont="1" applyFill="1" applyBorder="1" applyAlignment="1" applyProtection="1">
      <alignment horizontal="right" vertical="center" shrinkToFit="1"/>
      <protection locked="0"/>
    </xf>
    <xf numFmtId="0" fontId="32" fillId="8" borderId="129" xfId="12" applyFont="1" applyFill="1" applyBorder="1" applyAlignment="1" applyProtection="1">
      <alignment horizontal="left" vertical="center" shrinkToFit="1"/>
      <protection locked="0"/>
    </xf>
    <xf numFmtId="0" fontId="32" fillId="8" borderId="132" xfId="12" applyFont="1" applyFill="1" applyBorder="1" applyAlignment="1" applyProtection="1">
      <alignment horizontal="left" vertical="center" shrinkToFit="1"/>
      <protection locked="0"/>
    </xf>
    <xf numFmtId="177" fontId="32" fillId="8" borderId="142" xfId="12" applyNumberFormat="1" applyFont="1" applyFill="1" applyBorder="1" applyAlignment="1" applyProtection="1">
      <alignment horizontal="right" vertical="center" shrinkToFit="1"/>
      <protection locked="0"/>
    </xf>
    <xf numFmtId="177" fontId="32" fillId="8" borderId="134" xfId="12" applyNumberFormat="1" applyFont="1" applyFill="1" applyBorder="1" applyAlignment="1" applyProtection="1">
      <alignment horizontal="right" vertical="center" shrinkToFit="1"/>
      <protection locked="0"/>
    </xf>
    <xf numFmtId="0" fontId="32" fillId="6" borderId="145" xfId="12" applyFont="1" applyFill="1" applyBorder="1" applyAlignment="1" applyProtection="1">
      <alignment horizontal="left" vertical="center" shrinkToFit="1"/>
      <protection locked="0"/>
    </xf>
    <xf numFmtId="0" fontId="32" fillId="6" borderId="146" xfId="12" applyFont="1" applyFill="1" applyBorder="1" applyAlignment="1" applyProtection="1">
      <alignment horizontal="left" vertical="center" shrinkToFit="1"/>
      <protection locked="0"/>
    </xf>
    <xf numFmtId="0" fontId="32" fillId="6" borderId="147" xfId="12" applyFont="1" applyFill="1" applyBorder="1" applyAlignment="1" applyProtection="1">
      <alignment horizontal="left" vertical="center" shrinkToFit="1"/>
      <protection locked="0"/>
    </xf>
    <xf numFmtId="177" fontId="32" fillId="6" borderId="123" xfId="12" applyNumberFormat="1" applyFont="1" applyFill="1" applyBorder="1" applyAlignment="1" applyProtection="1">
      <alignment horizontal="right" vertical="center" shrinkToFit="1"/>
      <protection locked="0"/>
    </xf>
    <xf numFmtId="177" fontId="32" fillId="6" borderId="124" xfId="12" applyNumberFormat="1" applyFont="1" applyFill="1" applyBorder="1" applyAlignment="1" applyProtection="1">
      <alignment horizontal="right" vertical="center" shrinkToFit="1"/>
      <protection locked="0"/>
    </xf>
    <xf numFmtId="0" fontId="32" fillId="6" borderId="124" xfId="12" applyFont="1" applyFill="1" applyBorder="1" applyAlignment="1" applyProtection="1">
      <alignment horizontal="left" vertical="center" shrinkToFit="1"/>
      <protection locked="0"/>
    </xf>
    <xf numFmtId="0" fontId="32" fillId="6" borderId="127" xfId="12" applyFont="1" applyFill="1" applyBorder="1" applyAlignment="1" applyProtection="1">
      <alignment horizontal="left" vertical="center" shrinkToFit="1"/>
      <protection locked="0"/>
    </xf>
    <xf numFmtId="177" fontId="32" fillId="0" borderId="116" xfId="12" applyNumberFormat="1" applyFont="1" applyBorder="1" applyAlignment="1" applyProtection="1">
      <alignment horizontal="right" vertical="center" shrinkToFit="1"/>
      <protection locked="0"/>
    </xf>
    <xf numFmtId="0" fontId="32" fillId="0" borderId="116" xfId="12" applyFont="1" applyBorder="1" applyAlignment="1" applyProtection="1">
      <alignment horizontal="left" vertical="center" shrinkToFit="1"/>
      <protection locked="0"/>
    </xf>
    <xf numFmtId="0" fontId="32" fillId="0" borderId="121" xfId="12" applyFont="1" applyBorder="1" applyAlignment="1" applyProtection="1">
      <alignment horizontal="left" vertical="center" shrinkToFit="1"/>
      <protection locked="0"/>
    </xf>
    <xf numFmtId="0" fontId="32" fillId="0" borderId="112" xfId="12" applyFont="1" applyBorder="1" applyAlignment="1" applyProtection="1">
      <alignment horizontal="left" vertical="center" shrinkToFit="1"/>
      <protection locked="0"/>
    </xf>
    <xf numFmtId="0" fontId="32" fillId="0" borderId="113" xfId="12" applyFont="1" applyBorder="1" applyAlignment="1" applyProtection="1">
      <alignment horizontal="left" vertical="center" shrinkToFit="1"/>
      <protection locked="0"/>
    </xf>
    <xf numFmtId="0" fontId="32" fillId="0" borderId="114" xfId="12" applyFont="1" applyBorder="1" applyAlignment="1" applyProtection="1">
      <alignment horizontal="left" vertical="center" shrinkToFit="1"/>
      <protection locked="0"/>
    </xf>
    <xf numFmtId="177" fontId="32" fillId="0" borderId="115" xfId="12" applyNumberFormat="1" applyFont="1" applyBorder="1" applyAlignment="1" applyProtection="1">
      <alignment horizontal="right" vertical="center" shrinkToFit="1"/>
      <protection locked="0"/>
    </xf>
    <xf numFmtId="177" fontId="32" fillId="0" borderId="112" xfId="12" applyNumberFormat="1" applyFont="1" applyBorder="1" applyAlignment="1" applyProtection="1">
      <alignment horizontal="right" vertical="center" shrinkToFit="1"/>
      <protection locked="0"/>
    </xf>
    <xf numFmtId="177" fontId="32" fillId="0" borderId="113" xfId="12" applyNumberFormat="1" applyFont="1" applyBorder="1" applyAlignment="1" applyProtection="1">
      <alignment horizontal="right" vertical="center" shrinkToFit="1"/>
      <protection locked="0"/>
    </xf>
    <xf numFmtId="177" fontId="32" fillId="0" borderId="120" xfId="12" applyNumberFormat="1" applyFont="1" applyBorder="1" applyAlignment="1" applyProtection="1">
      <alignment horizontal="right" vertical="center" shrinkToFit="1"/>
      <protection locked="0"/>
    </xf>
    <xf numFmtId="177" fontId="32" fillId="0" borderId="117" xfId="12" applyNumberFormat="1" applyFont="1" applyBorder="1" applyAlignment="1" applyProtection="1">
      <alignment horizontal="right" vertical="center" shrinkToFit="1"/>
      <protection locked="0"/>
    </xf>
    <xf numFmtId="177" fontId="32" fillId="0" borderId="102" xfId="12" applyNumberFormat="1" applyFont="1" applyBorder="1" applyAlignment="1" applyProtection="1">
      <alignment horizontal="right" vertical="center" shrinkToFit="1"/>
      <protection locked="0"/>
    </xf>
    <xf numFmtId="0" fontId="32" fillId="0" borderId="102" xfId="12" applyFont="1" applyBorder="1" applyAlignment="1" applyProtection="1">
      <alignment horizontal="left" vertical="center" shrinkToFit="1"/>
      <protection locked="0"/>
    </xf>
    <xf numFmtId="0" fontId="32" fillId="0" borderId="108" xfId="12" applyFont="1" applyBorder="1" applyAlignment="1" applyProtection="1">
      <alignment horizontal="left" vertical="center" shrinkToFit="1"/>
      <protection locked="0"/>
    </xf>
    <xf numFmtId="0" fontId="32" fillId="0" borderId="98" xfId="12" applyFont="1" applyBorder="1" applyAlignment="1" applyProtection="1">
      <alignment horizontal="left" vertical="center" shrinkToFit="1"/>
      <protection locked="0"/>
    </xf>
    <xf numFmtId="0" fontId="32" fillId="0" borderId="99" xfId="12" applyFont="1" applyBorder="1" applyAlignment="1" applyProtection="1">
      <alignment horizontal="left" vertical="center" shrinkToFit="1"/>
      <protection locked="0"/>
    </xf>
    <xf numFmtId="0" fontId="32" fillId="0" borderId="100" xfId="12" applyFont="1" applyBorder="1" applyAlignment="1" applyProtection="1">
      <alignment horizontal="left" vertical="center" shrinkToFit="1"/>
      <protection locked="0"/>
    </xf>
    <xf numFmtId="177" fontId="32" fillId="0" borderId="101" xfId="12" applyNumberFormat="1" applyFont="1" applyBorder="1" applyAlignment="1" applyProtection="1">
      <alignment horizontal="right" vertical="center" shrinkToFit="1"/>
      <protection locked="0"/>
    </xf>
    <xf numFmtId="177" fontId="32" fillId="0" borderId="112" xfId="15" applyNumberFormat="1" applyFont="1" applyBorder="1" applyAlignment="1" applyProtection="1">
      <alignment horizontal="right" vertical="center" shrinkToFit="1"/>
      <protection locked="0"/>
    </xf>
    <xf numFmtId="177" fontId="32" fillId="0" borderId="113" xfId="15" applyNumberFormat="1" applyFont="1" applyBorder="1" applyAlignment="1" applyProtection="1">
      <alignment horizontal="right" vertical="center" shrinkToFit="1"/>
      <protection locked="0"/>
    </xf>
    <xf numFmtId="177" fontId="32" fillId="0" borderId="114" xfId="15" applyNumberFormat="1" applyFont="1" applyBorder="1" applyAlignment="1" applyProtection="1">
      <alignment horizontal="right" vertical="center" shrinkToFit="1"/>
      <protection locked="0"/>
    </xf>
    <xf numFmtId="0" fontId="32" fillId="0" borderId="112" xfId="15" applyFont="1" applyBorder="1" applyAlignment="1" applyProtection="1">
      <alignment horizontal="left" vertical="center" shrinkToFit="1"/>
      <protection locked="0"/>
    </xf>
    <xf numFmtId="0" fontId="32" fillId="0" borderId="113" xfId="15" applyFont="1" applyBorder="1" applyAlignment="1" applyProtection="1">
      <alignment horizontal="left" vertical="center" shrinkToFit="1"/>
      <protection locked="0"/>
    </xf>
    <xf numFmtId="0" fontId="32" fillId="0" borderId="119" xfId="15" applyFont="1" applyBorder="1" applyAlignment="1" applyProtection="1">
      <alignment horizontal="left" vertical="center" shrinkToFit="1"/>
      <protection locked="0"/>
    </xf>
    <xf numFmtId="0" fontId="32" fillId="7" borderId="36" xfId="12" applyFont="1" applyFill="1" applyBorder="1" applyAlignment="1" applyProtection="1">
      <alignment horizontal="center" vertical="center"/>
      <protection locked="0"/>
    </xf>
    <xf numFmtId="0" fontId="32" fillId="7" borderId="8" xfId="12" applyFont="1" applyFill="1" applyBorder="1" applyAlignment="1" applyProtection="1">
      <alignment horizontal="center" vertical="center"/>
      <protection locked="0"/>
    </xf>
    <xf numFmtId="0" fontId="32" fillId="7" borderId="23" xfId="12" applyFont="1" applyFill="1" applyBorder="1" applyAlignment="1" applyProtection="1">
      <alignment horizontal="center" vertical="center"/>
      <protection locked="0"/>
    </xf>
    <xf numFmtId="0" fontId="32" fillId="7" borderId="92" xfId="12" applyFont="1" applyFill="1" applyBorder="1" applyAlignment="1" applyProtection="1">
      <alignment horizontal="center" vertical="center"/>
      <protection locked="0"/>
    </xf>
    <xf numFmtId="0" fontId="32" fillId="7" borderId="93" xfId="12" applyFont="1" applyFill="1" applyBorder="1" applyAlignment="1" applyProtection="1">
      <alignment horizontal="center" vertical="center"/>
      <protection locked="0"/>
    </xf>
    <xf numFmtId="0" fontId="32" fillId="7" borderId="94" xfId="12" applyFont="1" applyFill="1" applyBorder="1" applyAlignment="1" applyProtection="1">
      <alignment horizontal="center" vertical="center"/>
      <protection locked="0"/>
    </xf>
    <xf numFmtId="0" fontId="32" fillId="7" borderId="64" xfId="12" applyFont="1" applyFill="1" applyBorder="1" applyAlignment="1" applyProtection="1">
      <alignment horizontal="center" vertical="center" wrapText="1"/>
      <protection locked="0"/>
    </xf>
    <xf numFmtId="0" fontId="32" fillId="7" borderId="8" xfId="12" applyFont="1" applyFill="1" applyBorder="1" applyAlignment="1" applyProtection="1">
      <alignment horizontal="center" vertical="center" wrapText="1"/>
      <protection locked="0"/>
    </xf>
    <xf numFmtId="0" fontId="32" fillId="7" borderId="23" xfId="12" applyFont="1" applyFill="1" applyBorder="1" applyAlignment="1" applyProtection="1">
      <alignment horizontal="center" vertical="center" wrapText="1"/>
      <protection locked="0"/>
    </xf>
    <xf numFmtId="0" fontId="32" fillId="7" borderId="95" xfId="12" applyFont="1" applyFill="1" applyBorder="1" applyAlignment="1" applyProtection="1">
      <alignment horizontal="center" vertical="center" wrapText="1"/>
      <protection locked="0"/>
    </xf>
    <xf numFmtId="0" fontId="32" fillId="7" borderId="93" xfId="12" applyFont="1" applyFill="1" applyBorder="1" applyAlignment="1" applyProtection="1">
      <alignment horizontal="center" vertical="center" wrapText="1"/>
      <protection locked="0"/>
    </xf>
    <xf numFmtId="0" fontId="32" fillId="7" borderId="94" xfId="12" applyFont="1" applyFill="1" applyBorder="1" applyAlignment="1" applyProtection="1">
      <alignment horizontal="center" vertical="center" wrapText="1"/>
      <protection locked="0"/>
    </xf>
    <xf numFmtId="0" fontId="32" fillId="7" borderId="64" xfId="12" applyFont="1" applyFill="1" applyBorder="1" applyAlignment="1" applyProtection="1">
      <alignment horizontal="center" vertical="center" wrapText="1" shrinkToFit="1"/>
      <protection locked="0"/>
    </xf>
    <xf numFmtId="0" fontId="32" fillId="7" borderId="8" xfId="12" applyFont="1" applyFill="1" applyBorder="1" applyAlignment="1" applyProtection="1">
      <alignment horizontal="center" vertical="center" shrinkToFit="1"/>
      <protection locked="0"/>
    </xf>
    <xf numFmtId="0" fontId="32" fillId="7" borderId="23" xfId="12" applyFont="1" applyFill="1" applyBorder="1" applyAlignment="1" applyProtection="1">
      <alignment horizontal="center" vertical="center" shrinkToFit="1"/>
      <protection locked="0"/>
    </xf>
    <xf numFmtId="0" fontId="32" fillId="7" borderId="95" xfId="12" applyFont="1" applyFill="1" applyBorder="1" applyAlignment="1" applyProtection="1">
      <alignment horizontal="center" vertical="center" shrinkToFit="1"/>
      <protection locked="0"/>
    </xf>
    <xf numFmtId="0" fontId="32" fillId="7" borderId="93" xfId="12" applyFont="1" applyFill="1" applyBorder="1" applyAlignment="1" applyProtection="1">
      <alignment horizontal="center" vertical="center" shrinkToFit="1"/>
      <protection locked="0"/>
    </xf>
    <xf numFmtId="0" fontId="32" fillId="7" borderId="94" xfId="12" applyFont="1" applyFill="1" applyBorder="1" applyAlignment="1" applyProtection="1">
      <alignment horizontal="center" vertical="center" shrinkToFit="1"/>
      <protection locked="0"/>
    </xf>
    <xf numFmtId="0" fontId="32" fillId="7" borderId="95" xfId="12" applyFont="1" applyFill="1" applyBorder="1" applyAlignment="1" applyProtection="1">
      <alignment horizontal="center" vertical="center"/>
      <protection locked="0"/>
    </xf>
    <xf numFmtId="0" fontId="32" fillId="0" borderId="114" xfId="15" applyFont="1" applyBorder="1" applyAlignment="1" applyProtection="1">
      <alignment horizontal="left" vertical="center" shrinkToFit="1"/>
      <protection locked="0"/>
    </xf>
    <xf numFmtId="0" fontId="32" fillId="7" borderId="9" xfId="12" applyFont="1" applyFill="1" applyBorder="1" applyAlignment="1" applyProtection="1">
      <alignment horizontal="center" vertical="center" wrapText="1"/>
      <protection locked="0"/>
    </xf>
    <xf numFmtId="0" fontId="32" fillId="7" borderId="96" xfId="12" applyFont="1" applyFill="1" applyBorder="1" applyAlignment="1" applyProtection="1">
      <alignment horizontal="center" vertical="center" wrapText="1"/>
      <protection locked="0"/>
    </xf>
    <xf numFmtId="187" fontId="32" fillId="8" borderId="134" xfId="12" applyNumberFormat="1" applyFont="1" applyFill="1" applyBorder="1" applyAlignment="1" applyProtection="1">
      <alignment horizontal="right" vertical="center" shrinkToFit="1"/>
      <protection locked="0"/>
    </xf>
    <xf numFmtId="177" fontId="32" fillId="8" borderId="17" xfId="12" applyNumberFormat="1" applyFont="1" applyFill="1" applyBorder="1" applyAlignment="1" applyProtection="1">
      <alignment horizontal="right" vertical="center" shrinkToFit="1"/>
      <protection locked="0"/>
    </xf>
    <xf numFmtId="177" fontId="32" fillId="8" borderId="19" xfId="12" applyNumberFormat="1" applyFont="1" applyFill="1" applyBorder="1" applyAlignment="1" applyProtection="1">
      <alignment horizontal="right" vertical="center" shrinkToFit="1"/>
      <protection locked="0"/>
    </xf>
    <xf numFmtId="177" fontId="32" fillId="8" borderId="143" xfId="12" applyNumberFormat="1" applyFont="1" applyFill="1" applyBorder="1" applyAlignment="1" applyProtection="1">
      <alignment horizontal="right" vertical="center" shrinkToFit="1"/>
      <protection locked="0"/>
    </xf>
    <xf numFmtId="177" fontId="32" fillId="8" borderId="131" xfId="12" applyNumberFormat="1" applyFont="1" applyFill="1" applyBorder="1" applyAlignment="1" applyProtection="1">
      <alignment horizontal="right" vertical="center" shrinkToFit="1"/>
      <protection locked="0"/>
    </xf>
    <xf numFmtId="177" fontId="32" fillId="8" borderId="132" xfId="12" applyNumberFormat="1" applyFont="1" applyFill="1" applyBorder="1" applyAlignment="1" applyProtection="1">
      <alignment horizontal="right" vertical="center" shrinkToFit="1"/>
      <protection locked="0"/>
    </xf>
    <xf numFmtId="177" fontId="32" fillId="8" borderId="133" xfId="12" applyNumberFormat="1" applyFont="1" applyFill="1" applyBorder="1" applyAlignment="1" applyProtection="1">
      <alignment horizontal="right" vertical="center" shrinkToFit="1"/>
      <protection locked="0"/>
    </xf>
    <xf numFmtId="177" fontId="32" fillId="6" borderId="120" xfId="13" applyNumberFormat="1" applyFont="1" applyFill="1" applyBorder="1" applyAlignment="1" applyProtection="1">
      <alignment horizontal="right" vertical="center" shrinkToFit="1"/>
      <protection locked="0"/>
    </xf>
    <xf numFmtId="177" fontId="32" fillId="6" borderId="116" xfId="13" applyNumberFormat="1" applyFont="1" applyFill="1" applyBorder="1" applyAlignment="1" applyProtection="1">
      <alignment horizontal="right" vertical="center" shrinkToFit="1"/>
      <protection locked="0"/>
    </xf>
    <xf numFmtId="187" fontId="32" fillId="6" borderId="116" xfId="13" applyNumberFormat="1" applyFont="1" applyFill="1" applyBorder="1" applyAlignment="1" applyProtection="1">
      <alignment horizontal="right" vertical="center" shrinkToFit="1"/>
      <protection locked="0"/>
    </xf>
    <xf numFmtId="0" fontId="32" fillId="0" borderId="81" xfId="12" applyFont="1" applyBorder="1" applyAlignment="1" applyProtection="1">
      <alignment horizontal="center" vertical="center" shrinkToFit="1"/>
      <protection locked="0"/>
    </xf>
    <xf numFmtId="0" fontId="32" fillId="0" borderId="25" xfId="12" applyFont="1" applyBorder="1" applyAlignment="1" applyProtection="1">
      <alignment horizontal="center" vertical="center"/>
      <protection locked="0"/>
    </xf>
    <xf numFmtId="0" fontId="32" fillId="0" borderId="26" xfId="12" applyFont="1" applyBorder="1" applyAlignment="1" applyProtection="1">
      <alignment horizontal="center" vertical="center"/>
      <protection locked="0"/>
    </xf>
    <xf numFmtId="0" fontId="32" fillId="0" borderId="112" xfId="14" applyFont="1" applyBorder="1" applyAlignment="1" applyProtection="1">
      <alignment horizontal="left" vertical="center" shrinkToFit="1"/>
      <protection locked="0"/>
    </xf>
    <xf numFmtId="0" fontId="32" fillId="0" borderId="113" xfId="14" applyFont="1" applyBorder="1" applyAlignment="1" applyProtection="1">
      <alignment horizontal="left" vertical="center" shrinkToFit="1"/>
      <protection locked="0"/>
    </xf>
    <xf numFmtId="0" fontId="32" fillId="0" borderId="114" xfId="14" applyFont="1" applyBorder="1" applyAlignment="1" applyProtection="1">
      <alignment horizontal="left" vertical="center" shrinkToFit="1"/>
      <protection locked="0"/>
    </xf>
    <xf numFmtId="177" fontId="32" fillId="6" borderId="115" xfId="13" applyNumberFormat="1" applyFont="1" applyFill="1" applyBorder="1" applyAlignment="1" applyProtection="1">
      <alignment horizontal="right" vertical="center" shrinkToFit="1"/>
      <protection locked="0"/>
    </xf>
    <xf numFmtId="177" fontId="32" fillId="6" borderId="117" xfId="13" applyNumberFormat="1" applyFont="1" applyFill="1" applyBorder="1" applyAlignment="1" applyProtection="1">
      <alignment horizontal="right" vertical="center" shrinkToFit="1"/>
      <protection locked="0"/>
    </xf>
    <xf numFmtId="177" fontId="32" fillId="0" borderId="118" xfId="14" applyNumberFormat="1" applyFont="1" applyBorder="1" applyAlignment="1" applyProtection="1">
      <alignment horizontal="right" vertical="center" shrinkToFit="1"/>
      <protection locked="0"/>
    </xf>
    <xf numFmtId="177" fontId="32" fillId="0" borderId="113" xfId="14" applyNumberFormat="1" applyFont="1" applyBorder="1" applyAlignment="1" applyProtection="1">
      <alignment horizontal="right" vertical="center" shrinkToFit="1"/>
      <protection locked="0"/>
    </xf>
    <xf numFmtId="177" fontId="32" fillId="0" borderId="119" xfId="14" applyNumberFormat="1" applyFont="1" applyBorder="1" applyAlignment="1" applyProtection="1">
      <alignment horizontal="right" vertical="center" shrinkToFit="1"/>
      <protection locked="0"/>
    </xf>
    <xf numFmtId="177" fontId="32" fillId="0" borderId="115" xfId="14" applyNumberFormat="1" applyFont="1" applyBorder="1" applyAlignment="1" applyProtection="1">
      <alignment horizontal="right" vertical="center" shrinkToFit="1"/>
      <protection locked="0"/>
    </xf>
    <xf numFmtId="177" fontId="32" fillId="0" borderId="116" xfId="14" applyNumberFormat="1" applyFont="1" applyBorder="1" applyAlignment="1" applyProtection="1">
      <alignment horizontal="right" vertical="center" shrinkToFit="1"/>
      <protection locked="0"/>
    </xf>
    <xf numFmtId="177" fontId="32" fillId="0" borderId="117" xfId="14" applyNumberFormat="1" applyFont="1" applyBorder="1" applyAlignment="1" applyProtection="1">
      <alignment horizontal="right" vertical="center" shrinkToFit="1"/>
      <protection locked="0"/>
    </xf>
    <xf numFmtId="187" fontId="32" fillId="0" borderId="116" xfId="12" applyNumberFormat="1" applyFont="1" applyBorder="1" applyAlignment="1" applyProtection="1">
      <alignment horizontal="right" vertical="center" shrinkToFit="1"/>
      <protection locked="0"/>
    </xf>
    <xf numFmtId="177" fontId="32" fillId="0" borderId="141" xfId="12" applyNumberFormat="1" applyFont="1" applyBorder="1" applyAlignment="1" applyProtection="1">
      <alignment horizontal="right" vertical="center" shrinkToFit="1"/>
      <protection locked="0"/>
    </xf>
    <xf numFmtId="177" fontId="32" fillId="0" borderId="137" xfId="12" applyNumberFormat="1" applyFont="1" applyBorder="1" applyAlignment="1" applyProtection="1">
      <alignment horizontal="right" vertical="center" shrinkToFit="1"/>
      <protection locked="0"/>
    </xf>
    <xf numFmtId="187" fontId="32" fillId="0" borderId="137" xfId="12" applyNumberFormat="1" applyFont="1" applyBorder="1" applyAlignment="1" applyProtection="1">
      <alignment horizontal="right" vertical="center" shrinkToFit="1"/>
      <protection locked="0"/>
    </xf>
    <xf numFmtId="0" fontId="32" fillId="0" borderId="137" xfId="12" applyFont="1" applyBorder="1" applyAlignment="1" applyProtection="1">
      <alignment horizontal="left" vertical="center" shrinkToFit="1"/>
      <protection locked="0"/>
    </xf>
    <xf numFmtId="0" fontId="32" fillId="0" borderId="140" xfId="12" applyFont="1" applyBorder="1" applyAlignment="1" applyProtection="1">
      <alignment horizontal="left" vertical="center" shrinkToFit="1"/>
      <protection locked="0"/>
    </xf>
    <xf numFmtId="0" fontId="32" fillId="0" borderId="98" xfId="14" applyFont="1" applyBorder="1" applyAlignment="1" applyProtection="1">
      <alignment horizontal="left" vertical="center" shrinkToFit="1"/>
      <protection locked="0"/>
    </xf>
    <xf numFmtId="0" fontId="32" fillId="0" borderId="99" xfId="14" applyFont="1" applyBorder="1" applyAlignment="1" applyProtection="1">
      <alignment horizontal="left" vertical="center" shrinkToFit="1"/>
      <protection locked="0"/>
    </xf>
    <xf numFmtId="0" fontId="32" fillId="0" borderId="100" xfId="14" applyFont="1" applyBorder="1" applyAlignment="1" applyProtection="1">
      <alignment horizontal="left" vertical="center" shrinkToFit="1"/>
      <protection locked="0"/>
    </xf>
    <xf numFmtId="177" fontId="32" fillId="0" borderId="136" xfId="14" applyNumberFormat="1" applyFont="1" applyBorder="1" applyAlignment="1" applyProtection="1">
      <alignment horizontal="right" vertical="center" shrinkToFit="1"/>
      <protection locked="0"/>
    </xf>
    <xf numFmtId="177" fontId="32" fillId="0" borderId="137" xfId="14" applyNumberFormat="1" applyFont="1" applyBorder="1" applyAlignment="1" applyProtection="1">
      <alignment horizontal="right" vertical="center" shrinkToFit="1"/>
      <protection locked="0"/>
    </xf>
    <xf numFmtId="177" fontId="32" fillId="0" borderId="138" xfId="14" applyNumberFormat="1" applyFont="1" applyBorder="1" applyAlignment="1" applyProtection="1">
      <alignment horizontal="right" vertical="center" shrinkToFit="1"/>
      <protection locked="0"/>
    </xf>
    <xf numFmtId="177" fontId="32" fillId="0" borderId="139" xfId="14" applyNumberFormat="1" applyFont="1" applyBorder="1" applyAlignment="1" applyProtection="1">
      <alignment horizontal="right" vertical="center" shrinkToFit="1"/>
      <protection locked="0"/>
    </xf>
    <xf numFmtId="177" fontId="32" fillId="0" borderId="140" xfId="14" applyNumberFormat="1" applyFont="1" applyBorder="1" applyAlignment="1" applyProtection="1">
      <alignment horizontal="right" vertical="center" shrinkToFit="1"/>
      <protection locked="0"/>
    </xf>
    <xf numFmtId="0" fontId="32" fillId="7" borderId="36" xfId="12" applyFont="1" applyFill="1" applyBorder="1" applyAlignment="1" applyProtection="1">
      <alignment horizontal="center" vertical="center" wrapText="1" shrinkToFit="1"/>
      <protection locked="0"/>
    </xf>
    <xf numFmtId="0" fontId="32" fillId="7" borderId="9" xfId="12" applyFont="1" applyFill="1" applyBorder="1" applyAlignment="1" applyProtection="1">
      <alignment horizontal="center" vertical="center" shrinkToFit="1"/>
      <protection locked="0"/>
    </xf>
    <xf numFmtId="0" fontId="32" fillId="7" borderId="92" xfId="12" applyFont="1" applyFill="1" applyBorder="1" applyAlignment="1" applyProtection="1">
      <alignment horizontal="center" vertical="center" shrinkToFit="1"/>
      <protection locked="0"/>
    </xf>
    <xf numFmtId="0" fontId="32" fillId="7" borderId="96" xfId="12" applyFont="1" applyFill="1" applyBorder="1" applyAlignment="1" applyProtection="1">
      <alignment horizontal="center" vertical="center" shrinkToFit="1"/>
      <protection locked="0"/>
    </xf>
    <xf numFmtId="0" fontId="32" fillId="6" borderId="75" xfId="12" applyFont="1" applyFill="1" applyBorder="1" applyAlignment="1">
      <alignment horizontal="left" vertical="center"/>
    </xf>
    <xf numFmtId="0" fontId="32" fillId="6" borderId="8" xfId="12" applyFont="1" applyFill="1" applyBorder="1" applyAlignment="1">
      <alignment horizontal="left" vertical="center"/>
    </xf>
    <xf numFmtId="177" fontId="32" fillId="8" borderId="129" xfId="15" applyNumberFormat="1" applyFont="1" applyFill="1" applyBorder="1" applyAlignment="1" applyProtection="1">
      <alignment horizontal="right" vertical="center" shrinkToFit="1"/>
      <protection locked="0"/>
    </xf>
    <xf numFmtId="0" fontId="32" fillId="8" borderId="129" xfId="15" applyFont="1" applyFill="1" applyBorder="1" applyAlignment="1" applyProtection="1">
      <alignment horizontal="left" vertical="center" shrinkToFit="1"/>
      <protection locked="0"/>
    </xf>
    <xf numFmtId="0" fontId="32" fillId="8" borderId="132" xfId="15" applyFont="1" applyFill="1" applyBorder="1" applyAlignment="1" applyProtection="1">
      <alignment horizontal="left" vertical="center" shrinkToFit="1"/>
      <protection locked="0"/>
    </xf>
    <xf numFmtId="177" fontId="32" fillId="8" borderId="17" xfId="15" applyNumberFormat="1" applyFont="1" applyFill="1" applyBorder="1" applyAlignment="1" applyProtection="1">
      <alignment horizontal="right" vertical="center" shrinkToFit="1"/>
      <protection locked="0"/>
    </xf>
    <xf numFmtId="177" fontId="32" fillId="8" borderId="18" xfId="15" applyNumberFormat="1" applyFont="1" applyFill="1" applyBorder="1" applyAlignment="1" applyProtection="1">
      <alignment horizontal="right" vertical="center" shrinkToFit="1"/>
      <protection locked="0"/>
    </xf>
    <xf numFmtId="177" fontId="32" fillId="8" borderId="19" xfId="15" applyNumberFormat="1" applyFont="1" applyFill="1" applyBorder="1" applyAlignment="1" applyProtection="1">
      <alignment horizontal="right" vertical="center" shrinkToFit="1"/>
      <protection locked="0"/>
    </xf>
    <xf numFmtId="177" fontId="32" fillId="8" borderId="128" xfId="15" applyNumberFormat="1" applyFont="1" applyFill="1" applyBorder="1" applyAlignment="1" applyProtection="1">
      <alignment horizontal="right" vertical="center" shrinkToFit="1"/>
      <protection locked="0"/>
    </xf>
    <xf numFmtId="177" fontId="32" fillId="8" borderId="130" xfId="15" applyNumberFormat="1" applyFont="1" applyFill="1" applyBorder="1" applyAlignment="1" applyProtection="1">
      <alignment horizontal="right" vertical="center" shrinkToFit="1"/>
      <protection locked="0"/>
    </xf>
    <xf numFmtId="177" fontId="32" fillId="8" borderId="131" xfId="15" applyNumberFormat="1" applyFont="1" applyFill="1" applyBorder="1" applyAlignment="1" applyProtection="1">
      <alignment horizontal="right" vertical="center" shrinkToFit="1"/>
      <protection locked="0"/>
    </xf>
    <xf numFmtId="177" fontId="32" fillId="8" borderId="132" xfId="15" applyNumberFormat="1" applyFont="1" applyFill="1" applyBorder="1" applyAlignment="1" applyProtection="1">
      <alignment horizontal="right" vertical="center" shrinkToFit="1"/>
      <protection locked="0"/>
    </xf>
    <xf numFmtId="177" fontId="32" fillId="8" borderId="133" xfId="15" applyNumberFormat="1" applyFont="1" applyFill="1" applyBorder="1" applyAlignment="1" applyProtection="1">
      <alignment horizontal="right" vertical="center" shrinkToFit="1"/>
      <protection locked="0"/>
    </xf>
    <xf numFmtId="177" fontId="32" fillId="8" borderId="134" xfId="15" applyNumberFormat="1" applyFont="1" applyFill="1" applyBorder="1" applyAlignment="1" applyProtection="1">
      <alignment horizontal="right" vertical="center" shrinkToFit="1"/>
      <protection locked="0"/>
    </xf>
    <xf numFmtId="177" fontId="32" fillId="0" borderId="123" xfId="14" applyNumberFormat="1" applyFont="1" applyBorder="1" applyAlignment="1" applyProtection="1">
      <alignment horizontal="right" vertical="center" shrinkToFit="1"/>
      <protection locked="0"/>
    </xf>
    <xf numFmtId="177" fontId="32" fillId="0" borderId="124" xfId="14" applyNumberFormat="1" applyFont="1" applyBorder="1" applyAlignment="1" applyProtection="1">
      <alignment horizontal="right" vertical="center" shrinkToFit="1"/>
      <protection locked="0"/>
    </xf>
    <xf numFmtId="177" fontId="32" fillId="0" borderId="125" xfId="14" applyNumberFormat="1" applyFont="1" applyBorder="1" applyAlignment="1" applyProtection="1">
      <alignment horizontal="right" vertical="center" shrinkToFit="1"/>
      <protection locked="0"/>
    </xf>
    <xf numFmtId="177" fontId="32" fillId="0" borderId="126" xfId="15" applyNumberFormat="1" applyFont="1" applyBorder="1" applyAlignment="1" applyProtection="1">
      <alignment horizontal="right" vertical="center" shrinkToFit="1"/>
      <protection locked="0"/>
    </xf>
    <xf numFmtId="177" fontId="32" fillId="0" borderId="124" xfId="15" applyNumberFormat="1" applyFont="1" applyBorder="1" applyAlignment="1" applyProtection="1">
      <alignment horizontal="right" vertical="center" shrinkToFit="1"/>
      <protection locked="0"/>
    </xf>
    <xf numFmtId="0" fontId="32" fillId="0" borderId="124" xfId="15" applyFont="1" applyBorder="1" applyAlignment="1" applyProtection="1">
      <alignment horizontal="left" vertical="center" shrinkToFit="1"/>
      <protection locked="0"/>
    </xf>
    <xf numFmtId="0" fontId="32" fillId="0" borderId="127" xfId="15" applyFont="1" applyBorder="1" applyAlignment="1" applyProtection="1">
      <alignment horizontal="left" vertical="center" shrinkToFit="1"/>
      <protection locked="0"/>
    </xf>
    <xf numFmtId="177" fontId="32" fillId="0" borderId="120" xfId="15" applyNumberFormat="1" applyFont="1" applyBorder="1" applyAlignment="1" applyProtection="1">
      <alignment horizontal="right" vertical="center" shrinkToFit="1"/>
      <protection locked="0"/>
    </xf>
    <xf numFmtId="177" fontId="32" fillId="0" borderId="116" xfId="15" applyNumberFormat="1" applyFont="1" applyBorder="1" applyAlignment="1" applyProtection="1">
      <alignment horizontal="right" vertical="center" shrinkToFit="1"/>
      <protection locked="0"/>
    </xf>
    <xf numFmtId="0" fontId="32" fillId="0" borderId="116" xfId="15" applyFont="1" applyBorder="1" applyAlignment="1" applyProtection="1">
      <alignment horizontal="left" vertical="center" shrinkToFit="1"/>
      <protection locked="0"/>
    </xf>
    <xf numFmtId="0" fontId="32"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0" fillId="6" borderId="0" xfId="12" applyFont="1" applyFill="1">
      <alignment vertical="center"/>
    </xf>
    <xf numFmtId="0" fontId="31" fillId="6" borderId="1" xfId="12" applyFont="1" applyFill="1" applyBorder="1" applyAlignment="1">
      <alignment horizontal="center" vertical="center"/>
    </xf>
    <xf numFmtId="0" fontId="31" fillId="6" borderId="2" xfId="12" applyFont="1" applyFill="1" applyBorder="1" applyAlignment="1">
      <alignment horizontal="center" vertical="center"/>
    </xf>
    <xf numFmtId="0" fontId="31" fillId="6" borderId="3" xfId="12" applyFont="1" applyFill="1" applyBorder="1" applyAlignment="1">
      <alignment horizontal="center" vertical="center"/>
    </xf>
    <xf numFmtId="0" fontId="32" fillId="7" borderId="36" xfId="12" applyFont="1" applyFill="1" applyBorder="1" applyAlignment="1" applyProtection="1">
      <alignment horizontal="center" vertical="center" wrapText="1"/>
      <protection locked="0"/>
    </xf>
    <xf numFmtId="0" fontId="32" fillId="7" borderId="92" xfId="12" applyFont="1" applyFill="1" applyBorder="1" applyAlignment="1" applyProtection="1">
      <alignment horizontal="center" vertical="center" wrapText="1"/>
      <protection locked="0"/>
    </xf>
    <xf numFmtId="177" fontId="32" fillId="0" borderId="98" xfId="15" applyNumberFormat="1" applyFont="1" applyBorder="1" applyAlignment="1" applyProtection="1">
      <alignment horizontal="right" vertical="center" shrinkToFit="1"/>
      <protection locked="0"/>
    </xf>
    <xf numFmtId="177" fontId="32" fillId="0" borderId="99" xfId="15" applyNumberFormat="1" applyFont="1" applyBorder="1" applyAlignment="1" applyProtection="1">
      <alignment horizontal="right" vertical="center" shrinkToFit="1"/>
      <protection locked="0"/>
    </xf>
    <xf numFmtId="177" fontId="32" fillId="0" borderId="100" xfId="15" applyNumberFormat="1" applyFont="1" applyBorder="1" applyAlignment="1" applyProtection="1">
      <alignment horizontal="right" vertical="center" shrinkToFit="1"/>
      <protection locked="0"/>
    </xf>
    <xf numFmtId="0" fontId="32" fillId="0" borderId="98" xfId="15" applyFont="1" applyBorder="1" applyAlignment="1" applyProtection="1">
      <alignment horizontal="left" vertical="center" shrinkToFit="1"/>
      <protection locked="0"/>
    </xf>
    <xf numFmtId="0" fontId="32" fillId="0" borderId="99" xfId="15" applyFont="1" applyBorder="1" applyAlignment="1" applyProtection="1">
      <alignment horizontal="left" vertical="center" shrinkToFit="1"/>
      <protection locked="0"/>
    </xf>
    <xf numFmtId="0" fontId="32" fillId="0" borderId="110" xfId="15" applyFont="1" applyBorder="1" applyAlignment="1" applyProtection="1">
      <alignment horizontal="left" vertical="center" shrinkToFit="1"/>
      <protection locked="0"/>
    </xf>
    <xf numFmtId="177" fontId="32" fillId="0" borderId="101" xfId="14" applyNumberFormat="1" applyFont="1" applyBorder="1" applyAlignment="1" applyProtection="1">
      <alignment horizontal="right" vertical="center" shrinkToFit="1"/>
      <protection locked="0"/>
    </xf>
    <xf numFmtId="177" fontId="32" fillId="0" borderId="102" xfId="14" applyNumberFormat="1" applyFont="1" applyBorder="1" applyAlignment="1" applyProtection="1">
      <alignment horizontal="right" vertical="center" shrinkToFit="1"/>
      <protection locked="0"/>
    </xf>
    <xf numFmtId="177" fontId="32" fillId="0" borderId="103" xfId="14" applyNumberFormat="1" applyFont="1" applyBorder="1" applyAlignment="1" applyProtection="1">
      <alignment horizontal="right" vertical="center" shrinkToFit="1"/>
      <protection locked="0"/>
    </xf>
    <xf numFmtId="177" fontId="32" fillId="0" borderId="104" xfId="14" applyNumberFormat="1" applyFont="1" applyBorder="1" applyAlignment="1" applyProtection="1">
      <alignment horizontal="right" vertical="center" shrinkToFit="1"/>
      <protection locked="0"/>
    </xf>
    <xf numFmtId="177" fontId="32" fillId="0" borderId="105" xfId="14" applyNumberFormat="1" applyFont="1" applyBorder="1" applyAlignment="1" applyProtection="1">
      <alignment horizontal="right" vertical="center" shrinkToFit="1"/>
      <protection locked="0"/>
    </xf>
    <xf numFmtId="177" fontId="32" fillId="0" borderId="106" xfId="14" applyNumberFormat="1" applyFont="1" applyBorder="1" applyAlignment="1" applyProtection="1">
      <alignment horizontal="right" vertical="center" shrinkToFit="1"/>
      <protection locked="0"/>
    </xf>
    <xf numFmtId="177" fontId="32" fillId="0" borderId="107" xfId="15" applyNumberFormat="1" applyFont="1" applyBorder="1" applyAlignment="1" applyProtection="1">
      <alignment horizontal="right" vertical="center" shrinkToFit="1"/>
      <protection locked="0"/>
    </xf>
    <xf numFmtId="177" fontId="32" fillId="0" borderId="102" xfId="15" applyNumberFormat="1" applyFont="1" applyBorder="1" applyAlignment="1" applyProtection="1">
      <alignment horizontal="right" vertical="center" shrinkToFit="1"/>
      <protection locked="0"/>
    </xf>
    <xf numFmtId="0" fontId="32" fillId="0" borderId="102" xfId="15" applyFont="1" applyBorder="1" applyAlignment="1" applyProtection="1">
      <alignment horizontal="left" vertical="center" shrinkToFit="1"/>
      <protection locked="0"/>
    </xf>
    <xf numFmtId="0" fontId="32" fillId="0" borderId="108" xfId="15" applyFont="1" applyBorder="1" applyAlignment="1" applyProtection="1">
      <alignment horizontal="left" vertical="center" shrinkToFit="1"/>
      <protection locked="0"/>
    </xf>
    <xf numFmtId="0" fontId="32" fillId="0" borderId="100"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5" fillId="0" borderId="39" xfId="16" applyNumberFormat="1" applyFont="1" applyBorder="1">
      <alignment vertical="center"/>
    </xf>
    <xf numFmtId="178" fontId="15" fillId="0" borderId="31" xfId="16" applyNumberFormat="1" applyFont="1" applyBorder="1">
      <alignment vertical="center"/>
    </xf>
    <xf numFmtId="178" fontId="15"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38" fillId="0" borderId="39" xfId="1" applyFont="1" applyFill="1" applyBorder="1" applyAlignment="1" applyProtection="1">
      <alignment horizontal="left" vertical="center" wrapText="1"/>
      <protection locked="0"/>
    </xf>
    <xf numFmtId="0" fontId="38" fillId="0" borderId="31" xfId="1" applyFont="1" applyFill="1" applyBorder="1" applyAlignment="1" applyProtection="1">
      <alignment horizontal="left" vertical="center" wrapText="1"/>
      <protection locked="0"/>
    </xf>
    <xf numFmtId="0" fontId="38" fillId="0" borderId="32" xfId="1" applyFont="1" applyFill="1" applyBorder="1" applyAlignment="1" applyProtection="1">
      <alignment horizontal="left" vertical="center" wrapText="1"/>
      <protection locked="0"/>
    </xf>
    <xf numFmtId="0" fontId="38" fillId="0" borderId="44" xfId="1" applyFont="1" applyFill="1" applyBorder="1" applyAlignment="1" applyProtection="1">
      <alignment horizontal="left" vertical="center" wrapText="1"/>
      <protection locked="0"/>
    </xf>
    <xf numFmtId="0" fontId="38" fillId="0" borderId="18" xfId="1" applyFont="1" applyFill="1" applyBorder="1" applyAlignment="1" applyProtection="1">
      <alignment horizontal="left" vertical="center" wrapText="1"/>
      <protection locked="0"/>
    </xf>
    <xf numFmtId="0" fontId="38" fillId="0" borderId="19" xfId="1" applyFont="1" applyFill="1" applyBorder="1" applyAlignment="1" applyProtection="1">
      <alignment horizontal="left" vertical="center" wrapText="1"/>
      <protection locked="0"/>
    </xf>
    <xf numFmtId="0" fontId="38" fillId="0" borderId="2" xfId="1" applyFont="1" applyFill="1" applyBorder="1" applyAlignment="1" applyProtection="1">
      <alignment horizontal="left" vertical="center"/>
    </xf>
    <xf numFmtId="0" fontId="38" fillId="0" borderId="3" xfId="1" applyFont="1" applyFill="1" applyBorder="1" applyAlignment="1" applyProtection="1">
      <alignment horizontal="left" vertical="center"/>
    </xf>
    <xf numFmtId="0" fontId="38" fillId="0" borderId="8" xfId="1" applyFont="1" applyFill="1" applyBorder="1" applyAlignment="1" applyProtection="1">
      <alignment horizontal="left" vertical="center" wrapText="1"/>
    </xf>
    <xf numFmtId="0" fontId="38" fillId="0" borderId="9" xfId="1" applyFont="1" applyFill="1" applyBorder="1" applyAlignment="1" applyProtection="1">
      <alignment horizontal="left" vertical="center" wrapText="1"/>
    </xf>
    <xf numFmtId="0" fontId="38" fillId="0" borderId="12" xfId="1" applyFont="1" applyFill="1" applyBorder="1" applyAlignment="1" applyProtection="1">
      <alignment horizontal="left" vertical="center"/>
    </xf>
    <xf numFmtId="0" fontId="38" fillId="0" borderId="13" xfId="1" applyFont="1" applyFill="1" applyBorder="1" applyAlignment="1" applyProtection="1">
      <alignment horizontal="left" vertical="center"/>
    </xf>
    <xf numFmtId="0" fontId="38" fillId="0" borderId="31" xfId="1" applyFont="1" applyFill="1" applyBorder="1" applyAlignment="1" applyProtection="1">
      <alignment horizontal="left" vertical="center"/>
    </xf>
    <xf numFmtId="0" fontId="3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4"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8872-41E2-A1BE-844DB00306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67326</c:v>
                </c:pt>
                <c:pt idx="1">
                  <c:v>55755</c:v>
                </c:pt>
                <c:pt idx="2">
                  <c:v>74780</c:v>
                </c:pt>
                <c:pt idx="3">
                  <c:v>35699</c:v>
                </c:pt>
                <c:pt idx="4">
                  <c:v>72738</c:v>
                </c:pt>
              </c:numCache>
            </c:numRef>
          </c:val>
          <c:smooth val="0"/>
          <c:extLst>
            <c:ext xmlns:c16="http://schemas.microsoft.com/office/drawing/2014/chart" uri="{C3380CC4-5D6E-409C-BE32-E72D297353CC}">
              <c16:uniqueId val="{00000001-8872-41E2-A1BE-844DB00306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4.7300000000000004</c:v>
                </c:pt>
                <c:pt idx="1">
                  <c:v>4.6900000000000004</c:v>
                </c:pt>
                <c:pt idx="2">
                  <c:v>6.73</c:v>
                </c:pt>
                <c:pt idx="3">
                  <c:v>7.57</c:v>
                </c:pt>
                <c:pt idx="4">
                  <c:v>6.91</c:v>
                </c:pt>
              </c:numCache>
            </c:numRef>
          </c:val>
          <c:extLst>
            <c:ext xmlns:c16="http://schemas.microsoft.com/office/drawing/2014/chart" uri="{C3380CC4-5D6E-409C-BE32-E72D297353CC}">
              <c16:uniqueId val="{00000000-7009-4207-BDAD-BDCC9DDCD2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26.93</c:v>
                </c:pt>
                <c:pt idx="1">
                  <c:v>23.53</c:v>
                </c:pt>
                <c:pt idx="2">
                  <c:v>22.82</c:v>
                </c:pt>
                <c:pt idx="3">
                  <c:v>22.2</c:v>
                </c:pt>
                <c:pt idx="4">
                  <c:v>22.79</c:v>
                </c:pt>
              </c:numCache>
            </c:numRef>
          </c:val>
          <c:extLst>
            <c:ext xmlns:c16="http://schemas.microsoft.com/office/drawing/2014/chart" uri="{C3380CC4-5D6E-409C-BE32-E72D297353CC}">
              <c16:uniqueId val="{00000001-7009-4207-BDAD-BDCC9DDCD2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-2.4700000000000002</c:v>
                </c:pt>
                <c:pt idx="1">
                  <c:v>-3.54</c:v>
                </c:pt>
                <c:pt idx="2">
                  <c:v>2.25</c:v>
                </c:pt>
                <c:pt idx="3">
                  <c:v>1.08</c:v>
                </c:pt>
                <c:pt idx="4">
                  <c:v>-0.83</c:v>
                </c:pt>
              </c:numCache>
            </c:numRef>
          </c:val>
          <c:smooth val="0"/>
          <c:extLst>
            <c:ext xmlns:c16="http://schemas.microsoft.com/office/drawing/2014/chart" uri="{C3380CC4-5D6E-409C-BE32-E72D297353CC}">
              <c16:uniqueId val="{00000002-7009-4207-BDAD-BDCC9DDCD2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c:v>
                </c:pt>
                <c:pt idx="2">
                  <c:v>#N/A</c:v>
                </c:pt>
                <c:pt idx="3">
                  <c:v>0</c:v>
                </c:pt>
                <c:pt idx="4">
                  <c:v>#N/A</c:v>
                </c:pt>
                <c:pt idx="5">
                  <c:v>0</c:v>
                </c:pt>
                <c:pt idx="6">
                  <c:v>#N/A</c:v>
                </c:pt>
                <c:pt idx="7">
                  <c:v>0.06</c:v>
                </c:pt>
                <c:pt idx="8">
                  <c:v>#N/A</c:v>
                </c:pt>
                <c:pt idx="9">
                  <c:v>0</c:v>
                </c:pt>
              </c:numCache>
            </c:numRef>
          </c:val>
          <c:extLst>
            <c:ext xmlns:c16="http://schemas.microsoft.com/office/drawing/2014/chart" uri="{C3380CC4-5D6E-409C-BE32-E72D297353CC}">
              <c16:uniqueId val="{00000000-026C-47EE-A1F6-EB399501F8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6C-47EE-A1F6-EB399501F8BA}"/>
            </c:ext>
          </c:extLst>
        </c:ser>
        <c:ser>
          <c:idx val="2"/>
          <c:order val="2"/>
          <c:tx>
            <c:strRef>
              <c:f>データシート!$A$29</c:f>
              <c:strCache>
                <c:ptCount val="1"/>
                <c:pt idx="0">
                  <c:v>稲敷市介護サービス事業特別会計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2-026C-47EE-A1F6-EB399501F8BA}"/>
            </c:ext>
          </c:extLst>
        </c:ser>
        <c:ser>
          <c:idx val="3"/>
          <c:order val="3"/>
          <c:tx>
            <c:strRef>
              <c:f>データシート!$A$30</c:f>
              <c:strCache>
                <c:ptCount val="1"/>
                <c:pt idx="0">
                  <c:v>稲敷市後期高齢者医療特別会計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7.0000000000000007E-2</c:v>
                </c:pt>
                <c:pt idx="4">
                  <c:v>#N/A</c:v>
                </c:pt>
                <c:pt idx="5">
                  <c:v>0.11</c:v>
                </c:pt>
                <c:pt idx="6">
                  <c:v>#N/A</c:v>
                </c:pt>
                <c:pt idx="7">
                  <c:v>7.0000000000000007E-2</c:v>
                </c:pt>
                <c:pt idx="8">
                  <c:v>#N/A</c:v>
                </c:pt>
                <c:pt idx="9">
                  <c:v>0.05</c:v>
                </c:pt>
              </c:numCache>
            </c:numRef>
          </c:val>
          <c:extLst>
            <c:ext xmlns:c16="http://schemas.microsoft.com/office/drawing/2014/chart" uri="{C3380CC4-5D6E-409C-BE32-E72D297353CC}">
              <c16:uniqueId val="{00000003-026C-47EE-A1F6-EB399501F8BA}"/>
            </c:ext>
          </c:extLst>
        </c:ser>
        <c:ser>
          <c:idx val="4"/>
          <c:order val="4"/>
          <c:tx>
            <c:strRef>
              <c:f>データシート!$A$31</c:f>
              <c:strCache>
                <c:ptCount val="1"/>
                <c:pt idx="0">
                  <c:v>稲敷市国民健康保険特別会計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0.43</c:v>
                </c:pt>
                <c:pt idx="2">
                  <c:v>#N/A</c:v>
                </c:pt>
                <c:pt idx="3">
                  <c:v>0.72</c:v>
                </c:pt>
                <c:pt idx="4">
                  <c:v>#N/A</c:v>
                </c:pt>
                <c:pt idx="5">
                  <c:v>0.7</c:v>
                </c:pt>
                <c:pt idx="6">
                  <c:v>#N/A</c:v>
                </c:pt>
                <c:pt idx="7">
                  <c:v>0.61</c:v>
                </c:pt>
                <c:pt idx="8">
                  <c:v>#N/A</c:v>
                </c:pt>
                <c:pt idx="9">
                  <c:v>0.69</c:v>
                </c:pt>
              </c:numCache>
            </c:numRef>
          </c:val>
          <c:extLst>
            <c:ext xmlns:c16="http://schemas.microsoft.com/office/drawing/2014/chart" uri="{C3380CC4-5D6E-409C-BE32-E72D297353CC}">
              <c16:uniqueId val="{00000004-026C-47EE-A1F6-EB399501F8BA}"/>
            </c:ext>
          </c:extLst>
        </c:ser>
        <c:ser>
          <c:idx val="5"/>
          <c:order val="5"/>
          <c:tx>
            <c:strRef>
              <c:f>データシート!$A$32</c:f>
              <c:strCache>
                <c:ptCount val="1"/>
                <c:pt idx="0">
                  <c:v>稲敷市介護保険特別会計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0.72</c:v>
                </c:pt>
                <c:pt idx="2">
                  <c:v>#N/A</c:v>
                </c:pt>
                <c:pt idx="3">
                  <c:v>0.9</c:v>
                </c:pt>
                <c:pt idx="4">
                  <c:v>#N/A</c:v>
                </c:pt>
                <c:pt idx="5">
                  <c:v>1.19</c:v>
                </c:pt>
                <c:pt idx="6">
                  <c:v>#N/A</c:v>
                </c:pt>
                <c:pt idx="7">
                  <c:v>0.95</c:v>
                </c:pt>
                <c:pt idx="8">
                  <c:v>#N/A</c:v>
                </c:pt>
                <c:pt idx="9">
                  <c:v>1.1599999999999999</c:v>
                </c:pt>
              </c:numCache>
            </c:numRef>
          </c:val>
          <c:extLst>
            <c:ext xmlns:c16="http://schemas.microsoft.com/office/drawing/2014/chart" uri="{C3380CC4-5D6E-409C-BE32-E72D297353CC}">
              <c16:uniqueId val="{00000005-026C-47EE-A1F6-EB399501F8BA}"/>
            </c:ext>
          </c:extLst>
        </c:ser>
        <c:ser>
          <c:idx val="6"/>
          <c:order val="6"/>
          <c:tx>
            <c:strRef>
              <c:f>データシート!$A$33</c:f>
              <c:strCache>
                <c:ptCount val="1"/>
                <c:pt idx="0">
                  <c:v>稲敷市工業用水道事業会計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1.07</c:v>
                </c:pt>
                <c:pt idx="2">
                  <c:v>#N/A</c:v>
                </c:pt>
                <c:pt idx="3">
                  <c:v>1.1100000000000001</c:v>
                </c:pt>
                <c:pt idx="4">
                  <c:v>#N/A</c:v>
                </c:pt>
                <c:pt idx="5">
                  <c:v>1.1100000000000001</c:v>
                </c:pt>
                <c:pt idx="6">
                  <c:v>#N/A</c:v>
                </c:pt>
                <c:pt idx="7">
                  <c:v>1.1100000000000001</c:v>
                </c:pt>
                <c:pt idx="8">
                  <c:v>#N/A</c:v>
                </c:pt>
                <c:pt idx="9">
                  <c:v>1.17</c:v>
                </c:pt>
              </c:numCache>
            </c:numRef>
          </c:val>
          <c:extLst>
            <c:ext xmlns:c16="http://schemas.microsoft.com/office/drawing/2014/chart" uri="{C3380CC4-5D6E-409C-BE32-E72D297353CC}">
              <c16:uniqueId val="{00000006-026C-47EE-A1F6-EB399501F8BA}"/>
            </c:ext>
          </c:extLst>
        </c:ser>
        <c:ser>
          <c:idx val="7"/>
          <c:order val="7"/>
          <c:tx>
            <c:strRef>
              <c:f>データシート!$A$34</c:f>
              <c:strCache>
                <c:ptCount val="1"/>
                <c:pt idx="0">
                  <c:v>稲敷市下水道事業会計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1.17</c:v>
                </c:pt>
                <c:pt idx="4">
                  <c:v>#N/A</c:v>
                </c:pt>
                <c:pt idx="5">
                  <c:v>1.84</c:v>
                </c:pt>
                <c:pt idx="6">
                  <c:v>#N/A</c:v>
                </c:pt>
                <c:pt idx="7">
                  <c:v>2.04</c:v>
                </c:pt>
                <c:pt idx="8">
                  <c:v>#N/A</c:v>
                </c:pt>
                <c:pt idx="9">
                  <c:v>2.27</c:v>
                </c:pt>
              </c:numCache>
            </c:numRef>
          </c:val>
          <c:extLst>
            <c:ext xmlns:c16="http://schemas.microsoft.com/office/drawing/2014/chart" uri="{C3380CC4-5D6E-409C-BE32-E72D297353CC}">
              <c16:uniqueId val="{00000007-026C-47EE-A1F6-EB399501F8B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4.72</c:v>
                </c:pt>
                <c:pt idx="2">
                  <c:v>#N/A</c:v>
                </c:pt>
                <c:pt idx="3">
                  <c:v>4.68</c:v>
                </c:pt>
                <c:pt idx="4">
                  <c:v>#N/A</c:v>
                </c:pt>
                <c:pt idx="5">
                  <c:v>6.72</c:v>
                </c:pt>
                <c:pt idx="6">
                  <c:v>#N/A</c:v>
                </c:pt>
                <c:pt idx="7">
                  <c:v>7.5</c:v>
                </c:pt>
                <c:pt idx="8">
                  <c:v>#N/A</c:v>
                </c:pt>
                <c:pt idx="9">
                  <c:v>6.9</c:v>
                </c:pt>
              </c:numCache>
            </c:numRef>
          </c:val>
          <c:extLst>
            <c:ext xmlns:c16="http://schemas.microsoft.com/office/drawing/2014/chart" uri="{C3380CC4-5D6E-409C-BE32-E72D297353CC}">
              <c16:uniqueId val="{00000008-026C-47EE-A1F6-EB399501F8BA}"/>
            </c:ext>
          </c:extLst>
        </c:ser>
        <c:ser>
          <c:idx val="9"/>
          <c:order val="9"/>
          <c:tx>
            <c:strRef>
              <c:f>データシート!$A$36</c:f>
              <c:strCache>
                <c:ptCount val="1"/>
                <c:pt idx="0">
                  <c:v>稲敷市水道事業会計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9.84</c:v>
                </c:pt>
                <c:pt idx="2">
                  <c:v>#N/A</c:v>
                </c:pt>
                <c:pt idx="3">
                  <c:v>11.25</c:v>
                </c:pt>
                <c:pt idx="4">
                  <c:v>#N/A</c:v>
                </c:pt>
                <c:pt idx="5">
                  <c:v>10.79</c:v>
                </c:pt>
                <c:pt idx="6">
                  <c:v>#N/A</c:v>
                </c:pt>
                <c:pt idx="7">
                  <c:v>10.88</c:v>
                </c:pt>
                <c:pt idx="8">
                  <c:v>#N/A</c:v>
                </c:pt>
                <c:pt idx="9">
                  <c:v>10.92</c:v>
                </c:pt>
              </c:numCache>
            </c:numRef>
          </c:val>
          <c:extLst>
            <c:ext xmlns:c16="http://schemas.microsoft.com/office/drawing/2014/chart" uri="{C3380CC4-5D6E-409C-BE32-E72D297353CC}">
              <c16:uniqueId val="{00000009-026C-47EE-A1F6-EB399501F8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2382</c:v>
                </c:pt>
                <c:pt idx="5">
                  <c:v>2498</c:v>
                </c:pt>
                <c:pt idx="8">
                  <c:v>2540</c:v>
                </c:pt>
                <c:pt idx="11">
                  <c:v>2593</c:v>
                </c:pt>
                <c:pt idx="14">
                  <c:v>2562</c:v>
                </c:pt>
              </c:numCache>
            </c:numRef>
          </c:val>
          <c:extLst>
            <c:ext xmlns:c16="http://schemas.microsoft.com/office/drawing/2014/chart" uri="{C3380CC4-5D6E-409C-BE32-E72D297353CC}">
              <c16:uniqueId val="{00000000-919E-40D6-8247-1E1E8830C2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9E-40D6-8247-1E1E8830C2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2</c:v>
                </c:pt>
                <c:pt idx="6">
                  <c:v>1</c:v>
                </c:pt>
                <c:pt idx="9">
                  <c:v>0</c:v>
                </c:pt>
                <c:pt idx="12">
                  <c:v>0</c:v>
                </c:pt>
              </c:numCache>
            </c:numRef>
          </c:val>
          <c:extLst>
            <c:ext xmlns:c16="http://schemas.microsoft.com/office/drawing/2014/chart" uri="{C3380CC4-5D6E-409C-BE32-E72D297353CC}">
              <c16:uniqueId val="{00000002-919E-40D6-8247-1E1E8830C2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117</c:v>
                </c:pt>
                <c:pt idx="3">
                  <c:v>85</c:v>
                </c:pt>
                <c:pt idx="6">
                  <c:v>82</c:v>
                </c:pt>
                <c:pt idx="9">
                  <c:v>60</c:v>
                </c:pt>
                <c:pt idx="12">
                  <c:v>60</c:v>
                </c:pt>
              </c:numCache>
            </c:numRef>
          </c:val>
          <c:extLst>
            <c:ext xmlns:c16="http://schemas.microsoft.com/office/drawing/2014/chart" uri="{C3380CC4-5D6E-409C-BE32-E72D297353CC}">
              <c16:uniqueId val="{00000003-919E-40D6-8247-1E1E8830C2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1024</c:v>
                </c:pt>
                <c:pt idx="3">
                  <c:v>923</c:v>
                </c:pt>
                <c:pt idx="6">
                  <c:v>956</c:v>
                </c:pt>
                <c:pt idx="9">
                  <c:v>904</c:v>
                </c:pt>
                <c:pt idx="12">
                  <c:v>935</c:v>
                </c:pt>
              </c:numCache>
            </c:numRef>
          </c:val>
          <c:extLst>
            <c:ext xmlns:c16="http://schemas.microsoft.com/office/drawing/2014/chart" uri="{C3380CC4-5D6E-409C-BE32-E72D297353CC}">
              <c16:uniqueId val="{00000004-919E-40D6-8247-1E1E8830C2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9E-40D6-8247-1E1E8830C2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9E-40D6-8247-1E1E8830C2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2249</c:v>
                </c:pt>
                <c:pt idx="3">
                  <c:v>2388</c:v>
                </c:pt>
                <c:pt idx="6">
                  <c:v>2486</c:v>
                </c:pt>
                <c:pt idx="9">
                  <c:v>2604</c:v>
                </c:pt>
                <c:pt idx="12">
                  <c:v>2609</c:v>
                </c:pt>
              </c:numCache>
            </c:numRef>
          </c:val>
          <c:extLst>
            <c:ext xmlns:c16="http://schemas.microsoft.com/office/drawing/2014/chart" uri="{C3380CC4-5D6E-409C-BE32-E72D297353CC}">
              <c16:uniqueId val="{00000007-919E-40D6-8247-1E1E8830C2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1013</c:v>
                </c:pt>
                <c:pt idx="2">
                  <c:v>#N/A</c:v>
                </c:pt>
                <c:pt idx="3">
                  <c:v>#N/A</c:v>
                </c:pt>
                <c:pt idx="4">
                  <c:v>900</c:v>
                </c:pt>
                <c:pt idx="5">
                  <c:v>#N/A</c:v>
                </c:pt>
                <c:pt idx="6">
                  <c:v>#N/A</c:v>
                </c:pt>
                <c:pt idx="7">
                  <c:v>985</c:v>
                </c:pt>
                <c:pt idx="8">
                  <c:v>#N/A</c:v>
                </c:pt>
                <c:pt idx="9">
                  <c:v>#N/A</c:v>
                </c:pt>
                <c:pt idx="10">
                  <c:v>975</c:v>
                </c:pt>
                <c:pt idx="11">
                  <c:v>#N/A</c:v>
                </c:pt>
                <c:pt idx="12">
                  <c:v>#N/A</c:v>
                </c:pt>
                <c:pt idx="13">
                  <c:v>1042</c:v>
                </c:pt>
                <c:pt idx="14">
                  <c:v>#N/A</c:v>
                </c:pt>
              </c:numCache>
            </c:numRef>
          </c:val>
          <c:smooth val="0"/>
          <c:extLst>
            <c:ext xmlns:c16="http://schemas.microsoft.com/office/drawing/2014/chart" uri="{C3380CC4-5D6E-409C-BE32-E72D297353CC}">
              <c16:uniqueId val="{00000008-919E-40D6-8247-1E1E8830C2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26506</c:v>
                </c:pt>
                <c:pt idx="5">
                  <c:v>25956</c:v>
                </c:pt>
                <c:pt idx="8">
                  <c:v>25793</c:v>
                </c:pt>
                <c:pt idx="11">
                  <c:v>24770</c:v>
                </c:pt>
                <c:pt idx="14">
                  <c:v>23985</c:v>
                </c:pt>
              </c:numCache>
            </c:numRef>
          </c:val>
          <c:extLst>
            <c:ext xmlns:c16="http://schemas.microsoft.com/office/drawing/2014/chart" uri="{C3380CC4-5D6E-409C-BE32-E72D297353CC}">
              <c16:uniqueId val="{00000000-24FE-4244-B0BA-4237A61D0C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261</c:v>
                </c:pt>
                <c:pt idx="5">
                  <c:v>243</c:v>
                </c:pt>
                <c:pt idx="8">
                  <c:v>220</c:v>
                </c:pt>
                <c:pt idx="11">
                  <c:v>195</c:v>
                </c:pt>
                <c:pt idx="14">
                  <c:v>166</c:v>
                </c:pt>
              </c:numCache>
            </c:numRef>
          </c:val>
          <c:extLst>
            <c:ext xmlns:c16="http://schemas.microsoft.com/office/drawing/2014/chart" uri="{C3380CC4-5D6E-409C-BE32-E72D297353CC}">
              <c16:uniqueId val="{00000001-24FE-4244-B0BA-4237A61D0C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14703</c:v>
                </c:pt>
                <c:pt idx="5">
                  <c:v>13763</c:v>
                </c:pt>
                <c:pt idx="8">
                  <c:v>12736</c:v>
                </c:pt>
                <c:pt idx="11">
                  <c:v>13740</c:v>
                </c:pt>
                <c:pt idx="14">
                  <c:v>13346</c:v>
                </c:pt>
              </c:numCache>
            </c:numRef>
          </c:val>
          <c:extLst>
            <c:ext xmlns:c16="http://schemas.microsoft.com/office/drawing/2014/chart" uri="{C3380CC4-5D6E-409C-BE32-E72D297353CC}">
              <c16:uniqueId val="{00000002-24FE-4244-B0BA-4237A61D0C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FE-4244-B0BA-4237A61D0C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FE-4244-B0BA-4237A61D0C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2</c:v>
                </c:pt>
                <c:pt idx="12">
                  <c:v>0</c:v>
                </c:pt>
              </c:numCache>
            </c:numRef>
          </c:val>
          <c:extLst>
            <c:ext xmlns:c16="http://schemas.microsoft.com/office/drawing/2014/chart" uri="{C3380CC4-5D6E-409C-BE32-E72D297353CC}">
              <c16:uniqueId val="{00000005-24FE-4244-B0BA-4237A61D0C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3812</c:v>
                </c:pt>
                <c:pt idx="3">
                  <c:v>3799</c:v>
                </c:pt>
                <c:pt idx="6">
                  <c:v>3737</c:v>
                </c:pt>
                <c:pt idx="9">
                  <c:v>3712</c:v>
                </c:pt>
                <c:pt idx="12">
                  <c:v>3669</c:v>
                </c:pt>
              </c:numCache>
            </c:numRef>
          </c:val>
          <c:extLst>
            <c:ext xmlns:c16="http://schemas.microsoft.com/office/drawing/2014/chart" uri="{C3380CC4-5D6E-409C-BE32-E72D297353CC}">
              <c16:uniqueId val="{00000006-24FE-4244-B0BA-4237A61D0C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534</c:v>
                </c:pt>
                <c:pt idx="3">
                  <c:v>467</c:v>
                </c:pt>
                <c:pt idx="6">
                  <c:v>442</c:v>
                </c:pt>
                <c:pt idx="9">
                  <c:v>421</c:v>
                </c:pt>
                <c:pt idx="12">
                  <c:v>406</c:v>
                </c:pt>
              </c:numCache>
            </c:numRef>
          </c:val>
          <c:extLst>
            <c:ext xmlns:c16="http://schemas.microsoft.com/office/drawing/2014/chart" uri="{C3380CC4-5D6E-409C-BE32-E72D297353CC}">
              <c16:uniqueId val="{00000007-24FE-4244-B0BA-4237A61D0C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13129</c:v>
                </c:pt>
                <c:pt idx="3">
                  <c:v>12090</c:v>
                </c:pt>
                <c:pt idx="6">
                  <c:v>10959</c:v>
                </c:pt>
                <c:pt idx="9">
                  <c:v>9733</c:v>
                </c:pt>
                <c:pt idx="12">
                  <c:v>9131</c:v>
                </c:pt>
              </c:numCache>
            </c:numRef>
          </c:val>
          <c:extLst>
            <c:ext xmlns:c16="http://schemas.microsoft.com/office/drawing/2014/chart" uri="{C3380CC4-5D6E-409C-BE32-E72D297353CC}">
              <c16:uniqueId val="{00000008-24FE-4244-B0BA-4237A61D0C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9-24FE-4244-B0BA-4237A61D0C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25331</c:v>
                </c:pt>
                <c:pt idx="3">
                  <c:v>25013</c:v>
                </c:pt>
                <c:pt idx="6">
                  <c:v>25359</c:v>
                </c:pt>
                <c:pt idx="9">
                  <c:v>24686</c:v>
                </c:pt>
                <c:pt idx="12">
                  <c:v>24063</c:v>
                </c:pt>
              </c:numCache>
            </c:numRef>
          </c:val>
          <c:extLst>
            <c:ext xmlns:c16="http://schemas.microsoft.com/office/drawing/2014/chart" uri="{C3380CC4-5D6E-409C-BE32-E72D297353CC}">
              <c16:uniqueId val="{0000000A-24FE-4244-B0BA-4237A61D0C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1340</c:v>
                </c:pt>
                <c:pt idx="2">
                  <c:v>#N/A</c:v>
                </c:pt>
                <c:pt idx="3">
                  <c:v>#N/A</c:v>
                </c:pt>
                <c:pt idx="4">
                  <c:v>1409</c:v>
                </c:pt>
                <c:pt idx="5">
                  <c:v>#N/A</c:v>
                </c:pt>
                <c:pt idx="6">
                  <c:v>#N/A</c:v>
                </c:pt>
                <c:pt idx="7">
                  <c:v>1749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FE-4244-B0BA-4237A61D0C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3069</c:v>
                </c:pt>
                <c:pt idx="1">
                  <c:v>3075</c:v>
                </c:pt>
                <c:pt idx="2">
                  <c:v>3079</c:v>
                </c:pt>
              </c:numCache>
            </c:numRef>
          </c:val>
          <c:extLst>
            <c:ext xmlns:c16="http://schemas.microsoft.com/office/drawing/2014/chart" uri="{C3380CC4-5D6E-409C-BE32-E72D297353CC}">
              <c16:uniqueId val="{00000000-2B9D-4C80-8AB1-9877D1335CE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1933</c:v>
                </c:pt>
                <c:pt idx="1">
                  <c:v>2222</c:v>
                </c:pt>
                <c:pt idx="2">
                  <c:v>2115</c:v>
                </c:pt>
              </c:numCache>
            </c:numRef>
          </c:val>
          <c:extLst>
            <c:ext xmlns:c16="http://schemas.microsoft.com/office/drawing/2014/chart" uri="{C3380CC4-5D6E-409C-BE32-E72D297353CC}">
              <c16:uniqueId val="{00000001-2B9D-4C80-8AB1-9877D1335CE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7557</c:v>
                </c:pt>
                <c:pt idx="1">
                  <c:v>7598</c:v>
                </c:pt>
                <c:pt idx="2">
                  <c:v>7259</c:v>
                </c:pt>
              </c:numCache>
            </c:numRef>
          </c:val>
          <c:extLst>
            <c:ext xmlns:c16="http://schemas.microsoft.com/office/drawing/2014/chart" uri="{C3380CC4-5D6E-409C-BE32-E72D297353CC}">
              <c16:uniqueId val="{00000002-2B9D-4C80-8AB1-9877D1335C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{A45050F9-834D-4150-AF53-E280EC4581D2}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7C5-4657-ADFB-EAF0CC8860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{FFB5672F-6400-4390-BB85-7F9B9238ED24}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C5-4657-ADFB-EAF0CC8860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{FF0C1933-0F7D-4EF2-A565-EC2DE2CECB50}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C5-4657-ADFB-EAF0CC8860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{D9B90364-AFCB-4D49-A9CC-0C2A9A119D12}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C5-4657-ADFB-EAF0CC8860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{F7FC9DAC-C1CA-46BF-9312-B86F33619383}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C5-4657-ADFB-EAF0CC8860F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{62E6A689-EDCF-4276-8443-C128A8548C4A}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7C5-4657-ADFB-EAF0CC8860F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{ECBA6BC7-4779-4C02-B8B6-AD6734D06E48}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7C5-4657-ADFB-EAF0CC8860F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{A65C8E1B-2D2F-4763-A86C-C8E0B41825BC}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7C5-4657-ADFB-EAF0CC8860F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{94811D69-D7C1-48F5-90C5-81E302D0AEDD}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7C5-4657-ADFB-EAF0CC8860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54.4</c:v>
                </c:pt>
                <c:pt idx="16">
                  <c:v>55</c:v>
                </c:pt>
                <c:pt idx="24">
                  <c:v>55.9</c:v>
                </c:pt>
                <c:pt idx="32">
                  <c:v>57</c:v>
                </c:pt>
              </c:numCache>
            </c:numRef>
          </c:xVal>
          <c:yVal>
            <c:numRef>
              <c:f>公会計指標分析・財政指標組合せ分析表!$BP$51:$DC$51</c:f>
              <c:numCache>
                <c:formatCode>#,##0.0;"▲ "#,##0.0</c:formatCode>
                <c:ptCount val="40"/>
                <c:pt idx="0">
                  <c:v>12.4</c:v>
                </c:pt>
                <c:pt idx="8">
                  <c:v>13.3</c:v>
                </c:pt>
                <c:pt idx="16">
                  <c:v>15.9</c:v>
                </c:pt>
              </c:numCache>
            </c:numRef>
          </c:yVal>
          <c:smooth val="0"/>
          <c:extLst>
            <c:ext xmlns:c16="http://schemas.microsoft.com/office/drawing/2014/chart" uri="{C3380CC4-5D6E-409C-BE32-E72D297353CC}">
              <c16:uniqueId val="{00000009-67C5-4657-ADFB-EAF0CC8860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{AC0AD9C0-E6BB-4FEF-AE14-B29C61028606}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7C5-4657-ADFB-EAF0CC8860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{2C2C021B-08D8-4E0E-A42E-AC7FB86FF6D7}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C5-4657-ADFB-EAF0CC8860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{3062C4B9-B88D-460E-A20A-6EF49CB6718F}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C5-4657-ADFB-EAF0CC8860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{614C43B6-D2F9-4A27-A6A9-8696AEED8AAA}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C5-4657-ADFB-EAF0CC8860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{15C30B3B-403D-44DB-8B2C-24E5706550E4}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C5-4657-ADFB-EAF0CC8860F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{583798C7-E2E2-4279-83A1-56DF0CA9AE26}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7C5-4657-ADFB-EAF0CC8860F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{6CDBB37B-CC10-4E2F-B47B-FFD7886089AE}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7C5-4657-ADFB-EAF0CC8860F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{01D1A64B-A4BE-47C0-BF80-3F1C59CF294E}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7C5-4657-ADFB-EAF0CC8860F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{7F0A6F15-5A3D-4A4D-BF86-75DA9A5E0002}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7C5-4657-ADFB-EAF0CC8860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61.5</c:v>
                </c:pt>
                <c:pt idx="32">
                  <c:v>62.3</c:v>
                </c:pt>
              </c:numCache>
            </c:numRef>
          </c:xVal>
          <c:yVal>
            <c:numRef>
              <c:f>公会計指標分析・財政指標組合せ分析表!$BP$55:$DC$55</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67C5-4657-ADFB-EAF0CC8860F6}"/>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{A65D3FD7-4606-4CA4-B602-0BF573BC4BB4}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9AB-47C9-90EA-34888CA5ED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{661E08FB-C117-4FB8-81BF-40206D18FC05}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AB-47C9-90EA-34888CA5ED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{238A26AE-6434-47EF-B2CF-6A7E0C7076B9}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AB-47C9-90EA-34888CA5ED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{4CE1068D-295B-427F-ABF8-241ED0E854D6}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AB-47C9-90EA-34888CA5ED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{0097EA6A-4586-4222-8CF2-843A639438A9}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AB-47C9-90EA-34888CA5ED8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{AA180C2E-152D-437E-8FFE-283BB2D2D6DE}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9AB-47C9-90EA-34888CA5ED8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{1840CF6A-AFEC-4B78-89FD-F7E5DE36A247}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9AB-47C9-90EA-34888CA5ED8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{23F7AE7D-6267-4A74-8961-6F4BBAA71979}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9AB-47C9-90EA-34888CA5ED8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{60393C34-F8E4-4DC5-9292-9DA211F780B4}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9AB-47C9-90EA-34888CA5ED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8.6999999999999993</c:v>
                </c:pt>
                <c:pt idx="16">
                  <c:v>8.9</c:v>
                </c:pt>
                <c:pt idx="24">
                  <c:v>8.6</c:v>
                </c:pt>
                <c:pt idx="32">
                  <c:v>9</c:v>
                </c:pt>
              </c:numCache>
            </c:numRef>
          </c:xVal>
          <c:yVal>
            <c:numRef>
              <c:f>公会計指標分析・財政指標組合せ分析表!$BP$73:$DC$73</c:f>
              <c:numCache>
                <c:formatCode>#,##0.0;"▲ "#,##0.0</c:formatCode>
                <c:ptCount val="40"/>
                <c:pt idx="0">
                  <c:v>12.4</c:v>
                </c:pt>
                <c:pt idx="8">
                  <c:v>13.3</c:v>
                </c:pt>
                <c:pt idx="16">
                  <c:v>15.9</c:v>
                </c:pt>
              </c:numCache>
            </c:numRef>
          </c:yVal>
          <c:smooth val="0"/>
          <c:extLst>
            <c:ext xmlns:c16="http://schemas.microsoft.com/office/drawing/2014/chart" uri="{C3380CC4-5D6E-409C-BE32-E72D297353CC}">
              <c16:uniqueId val="{00000009-89AB-47C9-90EA-34888CA5ED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129304811881853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{17FD1DF0-C78B-444E-87E2-8E1E3EEC9209}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9AB-47C9-90EA-34888CA5ED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{98526990-90B4-4CBD-B2DA-12BDEE48E18B}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AB-47C9-90EA-34888CA5ED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{1C0E91B2-E91D-4322-97B5-F704B7167DB6}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AB-47C9-90EA-34888CA5ED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{B3C7B046-924D-444C-B611-F16E722C3677}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AB-47C9-90EA-34888CA5ED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{6375F4AA-19E7-44B8-8FA4-1B5484D7CD78}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AB-47C9-90EA-34888CA5ED86}"/>
                </c:ext>
              </c:extLst>
            </c:dLbl>
            <c:dLbl>
              <c:idx val="8"/>
              <c:layout>
                <c:manualLayout>
                  <c:x val="0"/>
                  <c:y val="-1.112930481188185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{911E0C1D-4D3A-4123-9891-39585A4A4E3D}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9AB-47C9-90EA-34888CA5ED8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{E45F4523-600C-4507-A95F-405EC528B1D6}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9AB-47C9-90EA-34888CA5ED8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{CE8865E2-717A-4D1B-8806-B931AECEA585}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9AB-47C9-90EA-34888CA5ED8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{B0F084DC-E696-4EDF-BC3E-42FB83DF5714}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9AB-47C9-90EA-34888CA5ED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8.4</c:v>
                </c:pt>
                <c:pt idx="32">
                  <c:v>8.4</c:v>
                </c:pt>
              </c:numCache>
            </c:numRef>
          </c:xVal>
          <c:yVal>
            <c:numRef>
              <c:f>公会計指標分析・財政指標組合せ分析表!$BP$77:$DC$77</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89AB-47C9-90EA-34888CA5ED86}"/>
            </c:ext>
          </c:extLst>
        </c:ser>
        <c:dLbls>
          <c:showLegendKey val="0"/>
          <c:showVal val="1"/>
          <c:showCatName val="0"/>
          <c:showSerName val="0"/>
          <c:showPercent val="0"/>
          <c:showBubbleSize val="0"/>
        </c:dLbls>
        <c:axId val="84219776"/>
        <c:axId val="84234240"/>
      </c:scatterChart>
      <c:valAx>
        <c:axId val="84219776"/>
        <c:scaling>
          <c:orientation val="maxMin"/>
          <c:max val="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9E3AFB3-6B24-4D9E-BD79-9F79919412B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2F4F456-E4AD-4BD3-8BCD-BE4BBA16D2F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4E7A88E-11D3-4159-8DFD-354CB924358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0FE240F-6A9C-4CE4-AFBC-F9DE1FEBD7E7}"/>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47F8B5C-EBB1-4377-9189-23C8FE19E75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C40A12F-E710-464A-AE20-42E13512C1C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1E19CC3-4591-42B9-83CB-8C75BCDBCBB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E66ED22-C9F7-4067-883B-BB6A7366EAC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8503DFD-F053-4466-909C-9FD3296B2B1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FC26D7F-B903-4CD1-B8B9-7E4BCFC97CE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38,377
36,931
205.81
25,371,110
23,935,936
932,996
13,511,158
24,063,183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2800607-7677-4F43-970D-C31DE56C7A5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93587AA-D914-49CB-BD33-7FE94C1E53F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85BD4C8-78C4-454A-A0D0-604EBB8649E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499BCD2-B7C8-4785-88EA-F2120FDD091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A4FDDA1-5850-4052-BEC2-39314F29EED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A11A7C1-3543-4B9F-AE30-E31D5E537B5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1A48DFA-974B-488B-9F1B-A7EB7D839FF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F7E1464-E6F6-42C0-9EE6-B442395C5DD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F91DFDB-A4F3-467D-A829-426582B281A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B302464-969F-4062-A0CD-CB88A348713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29BD803-7834-411E-B7A2-0CB70C01195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31D396E-8913-48FC-8C28-2A745D8097B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700FD6E-4F79-4579-8A65-CAF698381D1C}"/>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53ABE55-226B-4AF4-8978-ECA279FC967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2613148-E957-44E6-9584-2F2D94F8D3C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2F4D89F-3F69-40F1-A856-D9AFC38768B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F971643-17E0-4F43-A424-69041E4F486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EFC14B5-DCE9-4E76-9632-6C50A380B0D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6DB38C5-6406-450E-BB46-B54D611109B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D159242-F81B-4A4F-82F1-D75FE0ABE29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A8693F7-1411-4F8C-BAF4-71648239271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23DD8B7-F545-428B-807C-9677CA11D2AA}"/>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8AFF51F-5196-4388-91DD-127B216AB43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DB45E9F-502C-4316-842E-D603A40FEEF5}"/>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991FB5F-EA37-4032-8557-40319F1C19E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3E69D82-8F61-4F8C-A658-2F0F36B76E0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37A5E57-6C05-4C94-BA27-7FAA408354A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457719C-95B2-492B-B3E6-505BB0222CB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CB92B45-8C99-4D54-8337-23516E820AA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11D5AF9-59AD-4174-9273-D9A6729E894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E018413-83B2-4EC3-9E8E-8CFDE31ABE5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7AF6C41-EEB8-4A01-8FE7-1A57E9CAD3E4}"/>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1B8305A-D9E3-4203-9A3B-5F5578123EC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0625AF7-5D23-4DF2-89B6-C9D4C2B43AC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84E8AFF-522F-42EF-9A7D-FFBCAEF2AF5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4B2F8B9-79BD-4125-82BD-1EC86299342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FD444C5-7CFF-43FF-85C4-894EE153D4D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財政力指数は前年度から横ばいとなった。</a:t>
          </a:r>
        </a:p>
        <a:p>
          <a:r>
            <a:rPr kumimoji="1" lang="ja-JP" altLang="en-US" sz="1300">
              <a:latin typeface="ＭＳ Ｐゴシック" panose="020B0600070205080204" pitchFamily="50" charset="-128"/>
              <a:ea typeface="ＭＳ Ｐゴシック" panose="020B0600070205080204" pitchFamily="50" charset="-128"/>
            </a:rPr>
            <a:t>類似団体平均を上回ってはいるものの、交付税算入率の高い地方債の償還に伴う基準財政需要額の増加により近年低下傾向にあり、財政力指数が上昇するような大きな収入の増加も見込めないため、今後も人口減少対策を進め個人住民税の収入額低下の抑制に努めるとともに、起債の適正管理に努め、自主財源を確保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ECD6FDF-B46D-45C5-A663-C971074F5CF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C552E07-24D2-46DE-8FF6-9176D0B812EC}"/>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BC31946-F0DE-41B9-B87E-2613267C703C}"/>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AB6CAAFD-96E0-428E-B18D-6C754DA5CEC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EB0223B6-C881-40E0-890C-16C9B0F07C48}"/>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AC1E8274-6810-4D9E-9B80-AB6DB882AD28}"/>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F91F39AE-8DBE-423E-B5CF-5809B4E885AB}"/>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97B1CD74-E53A-4532-AEEE-AE08FFD33F3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98647F6F-8819-4B80-A8FB-EA863A52B88C}"/>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F02B55C7-3D91-4870-9320-81A28C2E11AA}"/>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7C267273-365C-47F7-847C-2574FD6404D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A9312E61-4880-47D2-B387-19F5B55A15A4}"/>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A331B87B-E87C-472D-BB51-7B1CB36A9A1A}"/>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EDFCDE-7973-4B45-BDB8-FAC1A436F832}"/>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CE43F170-9E7B-4F02-A353-C2B0F2C419C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A7E4FF3A-30A4-4F3F-826F-4BB2D6E856C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3228924-FC5E-4497-90D3-EE51286A388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23CD136-3760-4C3C-8D9B-498D8EB8C921}"/>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29A8C305-FDEB-473D-812C-928A008EDA3C}"/>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E5F0D915-EBD1-410E-AE93-CC23F76176B1}"/>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9C915947-77D6-43EB-BEC4-E808432858F4}"/>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475C5345-44A5-4FF7-A564-652CD73244B4}"/>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23585</xdr:rowOff>
    </xdr:to>
    <xdr:cxnSp macro="">
      <xdr:nvCxnSpPr>
        <xdr:cNvPr id="71" name="直線コネクタ 70">
          <a:extLst>
            <a:ext uri="{FF2B5EF4-FFF2-40B4-BE49-F238E27FC236}">
              <a16:creationId xmlns:a16="http://schemas.microsoft.com/office/drawing/2014/main" id="{B8DDA284-F6AB-4EA9-9B6C-1663845C0C3E}"/>
            </a:ext>
          </a:extLst>
        </xdr:cNvPr>
        <xdr:cNvCxnSpPr/>
      </xdr:nvCxnSpPr>
      <xdr:spPr>
        <a:xfrm>
          <a:off x="4114800" y="6881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6CC0B138-9045-4919-AD75-F3F25A301CC2}"/>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DFABD594-E014-42EE-A450-4F8114B97555}"/>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40</xdr:row>
      <xdr:rowOff>23585</xdr:rowOff>
    </xdr:to>
    <xdr:cxnSp macro="">
      <xdr:nvCxnSpPr>
        <xdr:cNvPr id="74" name="直線コネクタ 73">
          <a:extLst>
            <a:ext uri="{FF2B5EF4-FFF2-40B4-BE49-F238E27FC236}">
              <a16:creationId xmlns:a16="http://schemas.microsoft.com/office/drawing/2014/main" id="{F1C12B41-F07D-4930-A864-636B05C4C01E}"/>
            </a:ext>
          </a:extLst>
        </xdr:cNvPr>
        <xdr:cNvCxnSpPr/>
      </xdr:nvCxnSpPr>
      <xdr:spPr>
        <a:xfrm>
          <a:off x="3225800" y="68126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57E5174B-3B1C-4DD2-9281-597124EF9D15}"/>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58FBCD3C-2D38-418C-BA54-400BA59611FF}"/>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126093</xdr:rowOff>
    </xdr:to>
    <xdr:cxnSp macro="">
      <xdr:nvCxnSpPr>
        <xdr:cNvPr id="77" name="直線コネクタ 76">
          <a:extLst>
            <a:ext uri="{FF2B5EF4-FFF2-40B4-BE49-F238E27FC236}">
              <a16:creationId xmlns:a16="http://schemas.microsoft.com/office/drawing/2014/main" id="{93FC285E-1FAE-4051-9222-63D36C9ADC26}"/>
            </a:ext>
          </a:extLst>
        </xdr:cNvPr>
        <xdr:cNvCxnSpPr/>
      </xdr:nvCxnSpPr>
      <xdr:spPr>
        <a:xfrm>
          <a:off x="2336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D90936E1-4662-4D9F-9AB4-C187F614F5F7}"/>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17260E94-4C0B-4E24-A76A-A27E88B11451}"/>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126093</xdr:rowOff>
    </xdr:to>
    <xdr:cxnSp macro="">
      <xdr:nvCxnSpPr>
        <xdr:cNvPr id="80" name="直線コネクタ 79">
          <a:extLst>
            <a:ext uri="{FF2B5EF4-FFF2-40B4-BE49-F238E27FC236}">
              <a16:creationId xmlns:a16="http://schemas.microsoft.com/office/drawing/2014/main" id="{39D98979-DBBB-45AD-8E69-4AF7B2F80FE6}"/>
            </a:ext>
          </a:extLst>
        </xdr:cNvPr>
        <xdr:cNvCxnSpPr/>
      </xdr:nvCxnSpPr>
      <xdr:spPr>
        <a:xfrm>
          <a:off x="1447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E0EE071A-3959-4CEF-8BCD-D938E5D08FA8}"/>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a:extLst>
            <a:ext uri="{FF2B5EF4-FFF2-40B4-BE49-F238E27FC236}">
              <a16:creationId xmlns:a16="http://schemas.microsoft.com/office/drawing/2014/main" id="{3AB0697F-802D-4BC4-B05D-532ACE0D4B61}"/>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642ABCB3-AB97-4AC2-A7CC-2FE2C7A06DF2}"/>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a:extLst>
            <a:ext uri="{FF2B5EF4-FFF2-40B4-BE49-F238E27FC236}">
              <a16:creationId xmlns:a16="http://schemas.microsoft.com/office/drawing/2014/main" id="{5F281A37-DB93-4F18-A8CF-AA80A28F1A3A}"/>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0460CE4-8662-4294-916B-1AF5AF82C1C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DBF662A-493C-43B4-8D95-F0FC475161A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B60840F6-D7FC-48C6-81F0-942D0B1171D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755BA3E-8273-4099-ACA1-A2C436A610E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41397B73-F56F-4296-B0DD-2C661DA7DBD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a:extLst>
            <a:ext uri="{FF2B5EF4-FFF2-40B4-BE49-F238E27FC236}">
              <a16:creationId xmlns:a16="http://schemas.microsoft.com/office/drawing/2014/main" id="{72F8352B-044D-48C1-86CD-7AB3B4397086}"/>
            </a:ext>
          </a:extLst>
        </xdr:cNvPr>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a:extLst>
            <a:ext uri="{FF2B5EF4-FFF2-40B4-BE49-F238E27FC236}">
              <a16:creationId xmlns:a16="http://schemas.microsoft.com/office/drawing/2014/main" id="{D6854191-7A06-41D4-8B48-4F708E85D308}"/>
            </a:ext>
          </a:extLst>
        </xdr:cNvPr>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677FD43B-CBE7-41FB-B28F-AABCFC6D51DC}"/>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0FA22339-DFBA-43D5-823C-E0A859B5EF2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4" name="楕円 93">
          <a:extLst>
            <a:ext uri="{FF2B5EF4-FFF2-40B4-BE49-F238E27FC236}">
              <a16:creationId xmlns:a16="http://schemas.microsoft.com/office/drawing/2014/main" id="{0C8658F4-2B50-4657-AB90-7C09CAE112A4}"/>
            </a:ext>
          </a:extLst>
        </xdr:cNvPr>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5" name="テキスト ボックス 94">
          <a:extLst>
            <a:ext uri="{FF2B5EF4-FFF2-40B4-BE49-F238E27FC236}">
              <a16:creationId xmlns:a16="http://schemas.microsoft.com/office/drawing/2014/main" id="{85D5F50A-6A90-440F-8DEC-45B85023818A}"/>
            </a:ext>
          </a:extLst>
        </xdr:cNvPr>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6" name="楕円 95">
          <a:extLst>
            <a:ext uri="{FF2B5EF4-FFF2-40B4-BE49-F238E27FC236}">
              <a16:creationId xmlns:a16="http://schemas.microsoft.com/office/drawing/2014/main" id="{6B006A0B-2B42-4BCF-B90B-C40D141FA7D7}"/>
            </a:ext>
          </a:extLst>
        </xdr:cNvPr>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7" name="テキスト ボックス 96">
          <a:extLst>
            <a:ext uri="{FF2B5EF4-FFF2-40B4-BE49-F238E27FC236}">
              <a16:creationId xmlns:a16="http://schemas.microsoft.com/office/drawing/2014/main" id="{9F70B311-06A8-409A-86EC-61607DA60129}"/>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8" name="楕円 97">
          <a:extLst>
            <a:ext uri="{FF2B5EF4-FFF2-40B4-BE49-F238E27FC236}">
              <a16:creationId xmlns:a16="http://schemas.microsoft.com/office/drawing/2014/main" id="{4D8C970D-6D3D-4E11-B644-51B2F2566713}"/>
            </a:ext>
          </a:extLst>
        </xdr:cNvPr>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9" name="テキスト ボックス 98">
          <a:extLst>
            <a:ext uri="{FF2B5EF4-FFF2-40B4-BE49-F238E27FC236}">
              <a16:creationId xmlns:a16="http://schemas.microsoft.com/office/drawing/2014/main" id="{2CBDCFD0-82E2-453A-ABE6-1CA19F60E093}"/>
            </a:ext>
          </a:extLst>
        </xdr:cNvPr>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429DCD38-68DB-4D32-BA77-281CECF78BD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C6D8D293-FFF3-4BD8-854D-6451DFB8C95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B116E30A-6052-4745-8812-AA4A6788740C}"/>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3409397-192A-4B75-A62E-465A3DC5A21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CDAAE050-2FF2-43C3-93F5-5F0AC00C461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250FFF6-EFD0-475E-A667-0D060FB4F3F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2E1C5C59-D6F9-4EC7-AB32-CA75BE66673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39FD7AEC-9E3D-4163-9AA2-9F0B875CE67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3BAD3F70-41BA-4672-BAC6-151C2050091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761C92D2-FC96-4C32-A85A-6BF1966E251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B52F472A-BE0C-420B-9DCC-F0C3809D1E2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95E97CC7-D8CC-4E6D-A5B0-019B8DFFB182}"/>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A66AE7FB-C7B9-4123-8636-A7169254C3D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経常収支比率は分母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経常一般財源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が、臨時財政対策債の減などにより前年度から</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百万円減少したことで、前年度と比較して</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88.8</a:t>
          </a:r>
          <a:r>
            <a:rPr kumimoji="1" lang="ja-JP" altLang="en-US" sz="1300">
              <a:latin typeface="ＭＳ Ｐゴシック" panose="020B0600070205080204" pitchFamily="50" charset="-128"/>
              <a:ea typeface="ＭＳ Ｐゴシック" panose="020B0600070205080204" pitchFamily="50" charset="-128"/>
            </a:rPr>
            <a:t>％となったが、類似団体内順位は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位で横ばいとなった。今後も義務的経費の公債費が増加していくことが予想されることから、公共施設の維持管理費等の物件費や特別会計への繰出金抑制などの経常経費の削減を進める。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CC825C53-5ADA-4FE0-94C7-D5112B5D411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712177C4-B76A-4678-9EF2-17C5F242890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5F664D5B-5D96-4467-ACF5-2B8B2EE7042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E65ED975-592C-4438-A38B-6492ABA4601B}"/>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A5236DFC-1FCE-4D19-B292-BCDFF9F460DA}"/>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31079B95-1AA9-48F3-8DF0-4CD1ADB2C4C8}"/>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DD1485F7-33D7-4E7F-95A7-2A3BB4227D2C}"/>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2291881D-FE96-4508-B80F-9778A2F4B259}"/>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B3148572-3E2F-42EE-9C3D-37E88A1A16E1}"/>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DCFFD423-A2C2-4288-87A6-839B078B47C6}"/>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728B8344-338C-4061-9EBF-E7CBC14151D1}"/>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D27E35A7-6F4F-4083-B554-04085AEB534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1C445C6D-ACEB-4094-9261-F36092BED14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F16832C7-82DD-4319-AA67-4FACEA715E6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a:extLst>
            <a:ext uri="{FF2B5EF4-FFF2-40B4-BE49-F238E27FC236}">
              <a16:creationId xmlns:a16="http://schemas.microsoft.com/office/drawing/2014/main" id="{C468C5ED-E1A9-46CF-9521-3A4B20A52E19}"/>
            </a:ext>
          </a:extLst>
        </xdr:cNvPr>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a:extLst>
            <a:ext uri="{FF2B5EF4-FFF2-40B4-BE49-F238E27FC236}">
              <a16:creationId xmlns:a16="http://schemas.microsoft.com/office/drawing/2014/main" id="{3FB952D3-8947-41EF-A206-52502844268E}"/>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a:extLst>
            <a:ext uri="{FF2B5EF4-FFF2-40B4-BE49-F238E27FC236}">
              <a16:creationId xmlns:a16="http://schemas.microsoft.com/office/drawing/2014/main" id="{3C1813F4-F022-4A83-885D-962A2C9B4A6B}"/>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a:extLst>
            <a:ext uri="{FF2B5EF4-FFF2-40B4-BE49-F238E27FC236}">
              <a16:creationId xmlns:a16="http://schemas.microsoft.com/office/drawing/2014/main" id="{AB4038EB-2B00-46CD-B62A-CC82DDD093E3}"/>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a:extLst>
            <a:ext uri="{FF2B5EF4-FFF2-40B4-BE49-F238E27FC236}">
              <a16:creationId xmlns:a16="http://schemas.microsoft.com/office/drawing/2014/main" id="{2D819E09-E025-49FB-A6BA-9DCF90294E3A}"/>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11176</xdr:rowOff>
    </xdr:from>
    <xdr:to>
      <xdr:col>23</xdr:col>
      <xdr:colOff>133350</xdr:colOff>
      <xdr:row>60</xdr:row>
      <xdr:rowOff>150876</xdr:rowOff>
    </xdr:to>
    <xdr:cxnSp macro="">
      <xdr:nvCxnSpPr>
        <xdr:cNvPr id="132" name="直線コネクタ 131">
          <a:extLst>
            <a:ext uri="{FF2B5EF4-FFF2-40B4-BE49-F238E27FC236}">
              <a16:creationId xmlns:a16="http://schemas.microsoft.com/office/drawing/2014/main" id="{A7F94B47-CE9F-4291-AF21-1F0EFB94D3FA}"/>
            </a:ext>
          </a:extLst>
        </xdr:cNvPr>
        <xdr:cNvCxnSpPr/>
      </xdr:nvCxnSpPr>
      <xdr:spPr>
        <a:xfrm>
          <a:off x="4114800" y="9955276"/>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3" name="財政構造の弾力性平均値テキスト">
          <a:extLst>
            <a:ext uri="{FF2B5EF4-FFF2-40B4-BE49-F238E27FC236}">
              <a16:creationId xmlns:a16="http://schemas.microsoft.com/office/drawing/2014/main" id="{87526E90-11AF-4329-92A9-1DBEF98B5A0F}"/>
            </a:ext>
          </a:extLst>
        </xdr:cNvPr>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a:extLst>
            <a:ext uri="{FF2B5EF4-FFF2-40B4-BE49-F238E27FC236}">
              <a16:creationId xmlns:a16="http://schemas.microsoft.com/office/drawing/2014/main" id="{1C378F22-8DAB-4DCA-8B0A-791A12ABE26B}"/>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11176</xdr:rowOff>
    </xdr:from>
    <xdr:to>
      <xdr:col>19</xdr:col>
      <xdr:colOff>133350</xdr:colOff>
      <xdr:row>61</xdr:row>
      <xdr:rowOff>37338</xdr:rowOff>
    </xdr:to>
    <xdr:cxnSp macro="">
      <xdr:nvCxnSpPr>
        <xdr:cNvPr id="135" name="直線コネクタ 134">
          <a:extLst>
            <a:ext uri="{FF2B5EF4-FFF2-40B4-BE49-F238E27FC236}">
              <a16:creationId xmlns:a16="http://schemas.microsoft.com/office/drawing/2014/main" id="{9C694AC3-F5AC-496E-B456-07E1D535AEC5}"/>
            </a:ext>
          </a:extLst>
        </xdr:cNvPr>
        <xdr:cNvCxnSpPr/>
      </xdr:nvCxnSpPr>
      <xdr:spPr>
        <a:xfrm flipV="1">
          <a:off x="3225800" y="9955276"/>
          <a:ext cx="889000" cy="5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a:extLst>
            <a:ext uri="{FF2B5EF4-FFF2-40B4-BE49-F238E27FC236}">
              <a16:creationId xmlns:a16="http://schemas.microsoft.com/office/drawing/2014/main" id="{91C1712C-70DC-41F1-84F9-F644A73E7834}"/>
            </a:ext>
          </a:extLst>
        </xdr:cNvPr>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12717</xdr:rowOff>
    </xdr:from>
    <xdr:ext cx="736600" cy="259045"/>
    <xdr:sp macro="" textlink="">
      <xdr:nvSpPr>
        <xdr:cNvPr id="137" name="テキスト ボックス 136">
          <a:extLst>
            <a:ext uri="{FF2B5EF4-FFF2-40B4-BE49-F238E27FC236}">
              <a16:creationId xmlns:a16="http://schemas.microsoft.com/office/drawing/2014/main" id="{373AEF5A-FC34-45B0-81E0-995A69559575}"/>
            </a:ext>
          </a:extLst>
        </xdr:cNvPr>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37338</xdr:rowOff>
    </xdr:from>
    <xdr:to>
      <xdr:col>15</xdr:col>
      <xdr:colOff>82550</xdr:colOff>
      <xdr:row>64</xdr:row>
      <xdr:rowOff>111760</xdr:rowOff>
    </xdr:to>
    <xdr:cxnSp macro="">
      <xdr:nvCxnSpPr>
        <xdr:cNvPr id="138" name="直線コネクタ 137">
          <a:extLst>
            <a:ext uri="{FF2B5EF4-FFF2-40B4-BE49-F238E27FC236}">
              <a16:creationId xmlns:a16="http://schemas.microsoft.com/office/drawing/2014/main" id="{1FD3193B-60F5-4451-9AA3-4DD1E64CE9B2}"/>
            </a:ext>
          </a:extLst>
        </xdr:cNvPr>
        <xdr:cNvCxnSpPr/>
      </xdr:nvCxnSpPr>
      <xdr:spPr>
        <a:xfrm flipV="1">
          <a:off x="2336800" y="10495788"/>
          <a:ext cx="8890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a:extLst>
            <a:ext uri="{FF2B5EF4-FFF2-40B4-BE49-F238E27FC236}">
              <a16:creationId xmlns:a16="http://schemas.microsoft.com/office/drawing/2014/main" id="{53D7BE0C-2611-4A98-8710-773C47710BF5}"/>
            </a:ext>
          </a:extLst>
        </xdr:cNvPr>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40" name="テキスト ボックス 139">
          <a:extLst>
            <a:ext uri="{FF2B5EF4-FFF2-40B4-BE49-F238E27FC236}">
              <a16:creationId xmlns:a16="http://schemas.microsoft.com/office/drawing/2014/main" id="{A3BBB8B8-C777-48CF-8582-655A2BFDD6A8}"/>
            </a:ext>
          </a:extLst>
        </xdr:cNvPr>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80518</xdr:rowOff>
    </xdr:from>
    <xdr:to>
      <xdr:col>11</xdr:col>
      <xdr:colOff>31750</xdr:colOff>
      <xdr:row>64</xdr:row>
      <xdr:rowOff>111760</xdr:rowOff>
    </xdr:to>
    <xdr:cxnSp macro="">
      <xdr:nvCxnSpPr>
        <xdr:cNvPr id="141" name="直線コネクタ 140">
          <a:extLst>
            <a:ext uri="{FF2B5EF4-FFF2-40B4-BE49-F238E27FC236}">
              <a16:creationId xmlns:a16="http://schemas.microsoft.com/office/drawing/2014/main" id="{A78071EB-DCC4-49C5-8EF2-588AD2CBEF39}"/>
            </a:ext>
          </a:extLst>
        </xdr:cNvPr>
        <xdr:cNvCxnSpPr/>
      </xdr:nvCxnSpPr>
      <xdr:spPr>
        <a:xfrm>
          <a:off x="1447800" y="1088186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a:extLst>
            <a:ext uri="{FF2B5EF4-FFF2-40B4-BE49-F238E27FC236}">
              <a16:creationId xmlns:a16="http://schemas.microsoft.com/office/drawing/2014/main" id="{AFBED5C2-CB99-4B6D-960F-5D5457815EE5}"/>
            </a:ext>
          </a:extLst>
        </xdr:cNvPr>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43" name="テキスト ボックス 142">
          <a:extLst>
            <a:ext uri="{FF2B5EF4-FFF2-40B4-BE49-F238E27FC236}">
              <a16:creationId xmlns:a16="http://schemas.microsoft.com/office/drawing/2014/main" id="{AFAAAA59-DD14-4A8C-8C94-9824C815AEBE}"/>
            </a:ext>
          </a:extLst>
        </xdr:cNvPr>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a:extLst>
            <a:ext uri="{FF2B5EF4-FFF2-40B4-BE49-F238E27FC236}">
              <a16:creationId xmlns:a16="http://schemas.microsoft.com/office/drawing/2014/main" id="{E3163F31-57F5-4B4E-BFE9-31486D4C50D4}"/>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45" name="テキスト ボックス 144">
          <a:extLst>
            <a:ext uri="{FF2B5EF4-FFF2-40B4-BE49-F238E27FC236}">
              <a16:creationId xmlns:a16="http://schemas.microsoft.com/office/drawing/2014/main" id="{00224649-A2A3-440F-9F73-C057FF13F695}"/>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36CF8C2-CE58-4430-B643-3B6BBBE39CB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A20A950-65BC-4E52-B15C-CF3DDB83B47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6765B93-FF07-4B28-B917-C61BEAD33C7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3ED3353-BACC-4E56-BD32-8F833F40026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365F6856-DC77-4A84-84B9-3E030A26C59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100076</xdr:rowOff>
    </xdr:from>
    <xdr:to>
      <xdr:col>23</xdr:col>
      <xdr:colOff>184150</xdr:colOff>
      <xdr:row>61</xdr:row>
      <xdr:rowOff>30226</xdr:rowOff>
    </xdr:to>
    <xdr:sp macro="" textlink="">
      <xdr:nvSpPr>
        <xdr:cNvPr id="151" name="楕円 150">
          <a:extLst>
            <a:ext uri="{FF2B5EF4-FFF2-40B4-BE49-F238E27FC236}">
              <a16:creationId xmlns:a16="http://schemas.microsoft.com/office/drawing/2014/main" id="{B2D14A63-0A8C-4E61-B5AD-DC93269A4701}"/>
            </a:ext>
          </a:extLst>
        </xdr:cNvPr>
        <xdr:cNvSpPr/>
      </xdr:nvSpPr>
      <xdr:spPr>
        <a:xfrm>
          <a:off x="4902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116603</xdr:rowOff>
    </xdr:from>
    <xdr:ext cx="762000" cy="259045"/>
    <xdr:sp macro="" textlink="">
      <xdr:nvSpPr>
        <xdr:cNvPr id="152" name="財政構造の弾力性該当値テキスト">
          <a:extLst>
            <a:ext uri="{FF2B5EF4-FFF2-40B4-BE49-F238E27FC236}">
              <a16:creationId xmlns:a16="http://schemas.microsoft.com/office/drawing/2014/main" id="{2323BF34-F3FE-4D03-A61F-2C3C99C4E6C5}"/>
            </a:ext>
          </a:extLst>
        </xdr:cNvPr>
        <xdr:cNvSpPr txBox="1"/>
      </xdr:nvSpPr>
      <xdr:spPr>
        <a:xfrm>
          <a:off x="5041900" y="102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131826</xdr:rowOff>
    </xdr:from>
    <xdr:to>
      <xdr:col>19</xdr:col>
      <xdr:colOff>184150</xdr:colOff>
      <xdr:row>58</xdr:row>
      <xdr:rowOff>61976</xdr:rowOff>
    </xdr:to>
    <xdr:sp macro="" textlink="">
      <xdr:nvSpPr>
        <xdr:cNvPr id="153" name="楕円 152">
          <a:extLst>
            <a:ext uri="{FF2B5EF4-FFF2-40B4-BE49-F238E27FC236}">
              <a16:creationId xmlns:a16="http://schemas.microsoft.com/office/drawing/2014/main" id="{DD549E8B-EFC7-42FE-A390-A882181ACB6D}"/>
            </a:ext>
          </a:extLst>
        </xdr:cNvPr>
        <xdr:cNvSpPr/>
      </xdr:nvSpPr>
      <xdr:spPr>
        <a:xfrm>
          <a:off x="4064000" y="99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72153</xdr:rowOff>
    </xdr:from>
    <xdr:ext cx="736600" cy="259045"/>
    <xdr:sp macro="" textlink="">
      <xdr:nvSpPr>
        <xdr:cNvPr id="154" name="テキスト ボックス 153">
          <a:extLst>
            <a:ext uri="{FF2B5EF4-FFF2-40B4-BE49-F238E27FC236}">
              <a16:creationId xmlns:a16="http://schemas.microsoft.com/office/drawing/2014/main" id="{0D1A2DBF-D0B4-47B0-A081-4446B2AB9266}"/>
            </a:ext>
          </a:extLst>
        </xdr:cNvPr>
        <xdr:cNvSpPr txBox="1"/>
      </xdr:nvSpPr>
      <xdr:spPr>
        <a:xfrm>
          <a:off x="3733800" y="967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157988</xdr:rowOff>
    </xdr:from>
    <xdr:to>
      <xdr:col>15</xdr:col>
      <xdr:colOff>133350</xdr:colOff>
      <xdr:row>61</xdr:row>
      <xdr:rowOff>88138</xdr:rowOff>
    </xdr:to>
    <xdr:sp macro="" textlink="">
      <xdr:nvSpPr>
        <xdr:cNvPr id="155" name="楕円 154">
          <a:extLst>
            <a:ext uri="{FF2B5EF4-FFF2-40B4-BE49-F238E27FC236}">
              <a16:creationId xmlns:a16="http://schemas.microsoft.com/office/drawing/2014/main" id="{6CF722E8-C0A7-46A3-B991-33572A03EA84}"/>
            </a:ext>
          </a:extLst>
        </xdr:cNvPr>
        <xdr:cNvSpPr/>
      </xdr:nvSpPr>
      <xdr:spPr>
        <a:xfrm>
          <a:off x="3175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98315</xdr:rowOff>
    </xdr:from>
    <xdr:ext cx="762000" cy="259045"/>
    <xdr:sp macro="" textlink="">
      <xdr:nvSpPr>
        <xdr:cNvPr id="156" name="テキスト ボックス 155">
          <a:extLst>
            <a:ext uri="{FF2B5EF4-FFF2-40B4-BE49-F238E27FC236}">
              <a16:creationId xmlns:a16="http://schemas.microsoft.com/office/drawing/2014/main" id="{59D02018-A6DE-4180-93DD-794D64BB23FA}"/>
            </a:ext>
          </a:extLst>
        </xdr:cNvPr>
        <xdr:cNvSpPr txBox="1"/>
      </xdr:nvSpPr>
      <xdr:spPr>
        <a:xfrm>
          <a:off x="2844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7" name="楕円 156">
          <a:extLst>
            <a:ext uri="{FF2B5EF4-FFF2-40B4-BE49-F238E27FC236}">
              <a16:creationId xmlns:a16="http://schemas.microsoft.com/office/drawing/2014/main" id="{9885CDBF-F3BD-4B9C-A19E-9BA3D111FF6C}"/>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8" name="テキスト ボックス 157">
          <a:extLst>
            <a:ext uri="{FF2B5EF4-FFF2-40B4-BE49-F238E27FC236}">
              <a16:creationId xmlns:a16="http://schemas.microsoft.com/office/drawing/2014/main" id="{84E83DF8-2A8F-42D6-AC68-44FDA3C5560D}"/>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59" name="楕円 158">
          <a:extLst>
            <a:ext uri="{FF2B5EF4-FFF2-40B4-BE49-F238E27FC236}">
              <a16:creationId xmlns:a16="http://schemas.microsoft.com/office/drawing/2014/main" id="{B5B5C772-626C-469A-940D-8A98C7044725}"/>
            </a:ext>
          </a:extLst>
        </xdr:cNvPr>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116095</xdr:rowOff>
    </xdr:from>
    <xdr:ext cx="762000" cy="259045"/>
    <xdr:sp macro="" textlink="">
      <xdr:nvSpPr>
        <xdr:cNvPr id="160" name="テキスト ボックス 159">
          <a:extLst>
            <a:ext uri="{FF2B5EF4-FFF2-40B4-BE49-F238E27FC236}">
              <a16:creationId xmlns:a16="http://schemas.microsoft.com/office/drawing/2014/main" id="{D1476DD7-C24A-44E9-82C9-FC0FCB49EF67}"/>
            </a:ext>
          </a:extLst>
        </xdr:cNvPr>
        <xdr:cNvSpPr txBox="1"/>
      </xdr:nvSpPr>
      <xdr:spPr>
        <a:xfrm>
          <a:off x="1066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DC2F42D9-488D-4D32-81F3-ED4F094162A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B7A953C0-903C-4957-9F5A-F7376F21C25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8FB6A8-41F8-4B62-96F2-ABF3A1CCC1A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AFA7751E-F3AC-4E0D-8EF0-2270691DC6A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3E24B9E4-6F08-409F-8006-9715010AA34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75930D0A-4C43-4E7E-B76A-AB12FA03520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3010D5F4-2DCD-4939-B274-FD14461237F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E1288A4D-55B4-4817-BDB4-27777262CEC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7BBD8190-A3B5-444E-BD3F-74A0470C1C9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366BE8F-16E7-4E0F-9BF8-BEE6AF67E83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A56975C1-C586-4A05-9662-7FADF286FB7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683CFC27-6CE6-4497-A70D-93A70B9DA7B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68B3698-9858-489D-BDD7-70ED5C49F44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人口１人当たり人件費・物件費等については、職員給の減少により人件費が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百万円減少した一方、物価高騰の影響により物件費が</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百万円増加したことにより、前年度より</a:t>
          </a:r>
          <a:r>
            <a:rPr kumimoji="1" lang="en-US" altLang="ja-JP" sz="1300">
              <a:latin typeface="ＭＳ Ｐゴシック" panose="020B0600070205080204" pitchFamily="50" charset="-128"/>
              <a:ea typeface="ＭＳ Ｐゴシック" panose="020B0600070205080204" pitchFamily="50" charset="-128"/>
            </a:rPr>
            <a:t>4,917</a:t>
          </a:r>
          <a:r>
            <a:rPr kumimoji="1" lang="ja-JP" altLang="en-US" sz="1300">
              <a:latin typeface="ＭＳ Ｐゴシック" panose="020B0600070205080204" pitchFamily="50" charset="-128"/>
              <a:ea typeface="ＭＳ Ｐゴシック" panose="020B0600070205080204" pitchFamily="50" charset="-128"/>
            </a:rPr>
            <a:t>円増加している。現状では類似団体内平均値を</a:t>
          </a:r>
          <a:r>
            <a:rPr kumimoji="1" lang="en-US" altLang="ja-JP" sz="1300">
              <a:latin typeface="ＭＳ Ｐゴシック" panose="020B0600070205080204" pitchFamily="50" charset="-128"/>
              <a:ea typeface="ＭＳ Ｐゴシック" panose="020B0600070205080204" pitchFamily="50" charset="-128"/>
            </a:rPr>
            <a:t>29,133</a:t>
          </a:r>
          <a:r>
            <a:rPr kumimoji="1" lang="ja-JP" altLang="en-US" sz="1300">
              <a:latin typeface="ＭＳ Ｐゴシック" panose="020B0600070205080204" pitchFamily="50" charset="-128"/>
              <a:ea typeface="ＭＳ Ｐゴシック" panose="020B0600070205080204" pitchFamily="50" charset="-128"/>
            </a:rPr>
            <a:t>円下回る状況ではあるが、これはごみ処理や消防業務を一部事務組合で行っているためであり、仮にこれらの経費を合計すると人口１人当たりの金額が大幅に増加することとなる。今後については、人件費、物件費の削減に市全体で取り組み、現状を維持していくことを目標とす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8B429D14-EEC8-4902-84B5-EAEB8C39DB8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21698418-67C4-450F-B674-50F633D5FB6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38ACAABD-E67F-43DA-8E52-D9E68FE0D72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DA531D0A-4498-4B40-8E7C-3BC4D1E4AA8B}"/>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3C5052A2-3C54-4F33-88F9-B11C60D45DA5}"/>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90F1DC96-0420-44AA-94BA-8C07B06F3DDF}"/>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EE9E7399-1E24-4310-84D6-94BB112FB941}"/>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27C171B8-B98C-4805-A5CE-C3427326FDCF}"/>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F80139DE-F8AD-4313-B109-B0B2CF37C26F}"/>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C517D1D6-148F-4EFC-9058-1D8910025E37}"/>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D41F69BA-CBF7-43B5-9C1B-A1974390EEF9}"/>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E33B1F3B-047F-4379-958E-9C989C8E87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F9E7C625-D318-4056-8B24-3EA74C7F492C}"/>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1A3C7B99-9A78-4C5C-8C9A-CED3FFF687D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a:extLst>
            <a:ext uri="{FF2B5EF4-FFF2-40B4-BE49-F238E27FC236}">
              <a16:creationId xmlns:a16="http://schemas.microsoft.com/office/drawing/2014/main" id="{6F9275C0-B128-4C17-9343-93E171FA1B00}"/>
            </a:ext>
          </a:extLst>
        </xdr:cNvPr>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a:extLst>
            <a:ext uri="{FF2B5EF4-FFF2-40B4-BE49-F238E27FC236}">
              <a16:creationId xmlns:a16="http://schemas.microsoft.com/office/drawing/2014/main" id="{12806E75-8CA8-49CB-8842-2E5180E2356D}"/>
            </a:ext>
          </a:extLst>
        </xdr:cNvPr>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a:extLst>
            <a:ext uri="{FF2B5EF4-FFF2-40B4-BE49-F238E27FC236}">
              <a16:creationId xmlns:a16="http://schemas.microsoft.com/office/drawing/2014/main" id="{1284817C-29C9-4EE4-B846-937E867337CD}"/>
            </a:ext>
          </a:extLst>
        </xdr:cNvPr>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a:extLst>
            <a:ext uri="{FF2B5EF4-FFF2-40B4-BE49-F238E27FC236}">
              <a16:creationId xmlns:a16="http://schemas.microsoft.com/office/drawing/2014/main" id="{AF5F8342-751A-4B44-BC9E-1F9DBB04FB75}"/>
            </a:ext>
          </a:extLst>
        </xdr:cNvPr>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a:extLst>
            <a:ext uri="{FF2B5EF4-FFF2-40B4-BE49-F238E27FC236}">
              <a16:creationId xmlns:a16="http://schemas.microsoft.com/office/drawing/2014/main" id="{C35AB671-990A-43D0-8987-27E0ACC15288}"/>
            </a:ext>
          </a:extLst>
        </xdr:cNvPr>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143974</xdr:rowOff>
    </xdr:from>
    <xdr:to>
      <xdr:col>23</xdr:col>
      <xdr:colOff>133350</xdr:colOff>
      <xdr:row>82</xdr:row>
      <xdr:rowOff>167703</xdr:rowOff>
    </xdr:to>
    <xdr:cxnSp macro="">
      <xdr:nvCxnSpPr>
        <xdr:cNvPr id="193" name="直線コネクタ 192">
          <a:extLst>
            <a:ext uri="{FF2B5EF4-FFF2-40B4-BE49-F238E27FC236}">
              <a16:creationId xmlns:a16="http://schemas.microsoft.com/office/drawing/2014/main" id="{3475A415-E01A-4E96-A7C4-6E6D4BB4912F}"/>
            </a:ext>
          </a:extLst>
        </xdr:cNvPr>
        <xdr:cNvCxnSpPr/>
      </xdr:nvCxnSpPr>
      <xdr:spPr>
        <a:xfrm>
          <a:off x="4114800" y="14202874"/>
          <a:ext cx="8382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58126</xdr:rowOff>
    </xdr:from>
    <xdr:ext cx="762000" cy="259045"/>
    <xdr:sp macro="" textlink="">
      <xdr:nvSpPr>
        <xdr:cNvPr id="194" name="人件費・物件費等の状況平均値テキスト">
          <a:extLst>
            <a:ext uri="{FF2B5EF4-FFF2-40B4-BE49-F238E27FC236}">
              <a16:creationId xmlns:a16="http://schemas.microsoft.com/office/drawing/2014/main" id="{A7DC1570-0181-40A9-85B1-D799F78DFB6B}"/>
            </a:ext>
          </a:extLst>
        </xdr:cNvPr>
        <xdr:cNvSpPr txBox="1"/>
      </xdr:nvSpPr>
      <xdr:spPr>
        <a:xfrm>
          <a:off x="5041900" y="14288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a:extLst>
            <a:ext uri="{FF2B5EF4-FFF2-40B4-BE49-F238E27FC236}">
              <a16:creationId xmlns:a16="http://schemas.microsoft.com/office/drawing/2014/main" id="{F06F4770-C634-49D0-B277-DBB25643FF3A}"/>
            </a:ext>
          </a:extLst>
        </xdr:cNvPr>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119385</xdr:rowOff>
    </xdr:from>
    <xdr:to>
      <xdr:col>19</xdr:col>
      <xdr:colOff>133350</xdr:colOff>
      <xdr:row>82</xdr:row>
      <xdr:rowOff>143974</xdr:rowOff>
    </xdr:to>
    <xdr:cxnSp macro="">
      <xdr:nvCxnSpPr>
        <xdr:cNvPr id="196" name="直線コネクタ 195">
          <a:extLst>
            <a:ext uri="{FF2B5EF4-FFF2-40B4-BE49-F238E27FC236}">
              <a16:creationId xmlns:a16="http://schemas.microsoft.com/office/drawing/2014/main" id="{BADE4966-5B73-487C-84A5-D1FE787E556C}"/>
            </a:ext>
          </a:extLst>
        </xdr:cNvPr>
        <xdr:cNvCxnSpPr/>
      </xdr:nvCxnSpPr>
      <xdr:spPr>
        <a:xfrm>
          <a:off x="3225800" y="14178285"/>
          <a:ext cx="889000" cy="2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a:extLst>
            <a:ext uri="{FF2B5EF4-FFF2-40B4-BE49-F238E27FC236}">
              <a16:creationId xmlns:a16="http://schemas.microsoft.com/office/drawing/2014/main" id="{15593D49-C389-4A43-BC20-6BA8C2B2F58F}"/>
            </a:ext>
          </a:extLst>
        </xdr:cNvPr>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138171</xdr:rowOff>
    </xdr:from>
    <xdr:ext cx="736600" cy="259045"/>
    <xdr:sp macro="" textlink="">
      <xdr:nvSpPr>
        <xdr:cNvPr id="198" name="テキスト ボックス 197">
          <a:extLst>
            <a:ext uri="{FF2B5EF4-FFF2-40B4-BE49-F238E27FC236}">
              <a16:creationId xmlns:a16="http://schemas.microsoft.com/office/drawing/2014/main" id="{473104C7-76C4-4AAD-9140-7DC75FC23920}"/>
            </a:ext>
          </a:extLst>
        </xdr:cNvPr>
        <xdr:cNvSpPr txBox="1"/>
      </xdr:nvSpPr>
      <xdr:spPr>
        <a:xfrm>
          <a:off x="3733800" y="1436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61821</xdr:rowOff>
    </xdr:from>
    <xdr:to>
      <xdr:col>15</xdr:col>
      <xdr:colOff>82550</xdr:colOff>
      <xdr:row>82</xdr:row>
      <xdr:rowOff>119385</xdr:rowOff>
    </xdr:to>
    <xdr:cxnSp macro="">
      <xdr:nvCxnSpPr>
        <xdr:cNvPr id="199" name="直線コネクタ 198">
          <a:extLst>
            <a:ext uri="{FF2B5EF4-FFF2-40B4-BE49-F238E27FC236}">
              <a16:creationId xmlns:a16="http://schemas.microsoft.com/office/drawing/2014/main" id="{803F35DB-7546-4768-9892-09E5D6527317}"/>
            </a:ext>
          </a:extLst>
        </xdr:cNvPr>
        <xdr:cNvCxnSpPr/>
      </xdr:nvCxnSpPr>
      <xdr:spPr>
        <a:xfrm>
          <a:off x="2336800" y="14120721"/>
          <a:ext cx="889000" cy="5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0" name="フローチャート: 判断 199">
          <a:extLst>
            <a:ext uri="{FF2B5EF4-FFF2-40B4-BE49-F238E27FC236}">
              <a16:creationId xmlns:a16="http://schemas.microsoft.com/office/drawing/2014/main" id="{6190B23C-C0F5-4057-9771-340D5E0C24A6}"/>
            </a:ext>
          </a:extLst>
        </xdr:cNvPr>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107574</xdr:rowOff>
    </xdr:from>
    <xdr:ext cx="762000" cy="259045"/>
    <xdr:sp macro="" textlink="">
      <xdr:nvSpPr>
        <xdr:cNvPr id="201" name="テキスト ボックス 200">
          <a:extLst>
            <a:ext uri="{FF2B5EF4-FFF2-40B4-BE49-F238E27FC236}">
              <a16:creationId xmlns:a16="http://schemas.microsoft.com/office/drawing/2014/main" id="{0F49F0F5-5869-452A-9D20-D94AA4EFCF4B}"/>
            </a:ext>
          </a:extLst>
        </xdr:cNvPr>
        <xdr:cNvSpPr txBox="1"/>
      </xdr:nvSpPr>
      <xdr:spPr>
        <a:xfrm>
          <a:off x="2844800" y="143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61821</xdr:rowOff>
    </xdr:from>
    <xdr:to>
      <xdr:col>11</xdr:col>
      <xdr:colOff>31750</xdr:colOff>
      <xdr:row>82</xdr:row>
      <xdr:rowOff>84161</xdr:rowOff>
    </xdr:to>
    <xdr:cxnSp macro="">
      <xdr:nvCxnSpPr>
        <xdr:cNvPr id="202" name="直線コネクタ 201">
          <a:extLst>
            <a:ext uri="{FF2B5EF4-FFF2-40B4-BE49-F238E27FC236}">
              <a16:creationId xmlns:a16="http://schemas.microsoft.com/office/drawing/2014/main" id="{FA7E30A1-357B-4263-BBE0-A6385C582A22}"/>
            </a:ext>
          </a:extLst>
        </xdr:cNvPr>
        <xdr:cNvCxnSpPr/>
      </xdr:nvCxnSpPr>
      <xdr:spPr>
        <a:xfrm flipV="1">
          <a:off x="1447800" y="14120721"/>
          <a:ext cx="889000" cy="2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3" name="フローチャート: 判断 202">
          <a:extLst>
            <a:ext uri="{FF2B5EF4-FFF2-40B4-BE49-F238E27FC236}">
              <a16:creationId xmlns:a16="http://schemas.microsoft.com/office/drawing/2014/main" id="{5DD6BE7A-04DF-427E-8042-74AD27B86A2D}"/>
            </a:ext>
          </a:extLst>
        </xdr:cNvPr>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46221</xdr:rowOff>
    </xdr:from>
    <xdr:ext cx="762000" cy="259045"/>
    <xdr:sp macro="" textlink="">
      <xdr:nvSpPr>
        <xdr:cNvPr id="204" name="テキスト ボックス 203">
          <a:extLst>
            <a:ext uri="{FF2B5EF4-FFF2-40B4-BE49-F238E27FC236}">
              <a16:creationId xmlns:a16="http://schemas.microsoft.com/office/drawing/2014/main" id="{D6BBE71B-E781-4E0F-9563-9C50E3EAD5A4}"/>
            </a:ext>
          </a:extLst>
        </xdr:cNvPr>
        <xdr:cNvSpPr txBox="1"/>
      </xdr:nvSpPr>
      <xdr:spPr>
        <a:xfrm>
          <a:off x="1955800" y="142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5" name="フローチャート: 判断 204">
          <a:extLst>
            <a:ext uri="{FF2B5EF4-FFF2-40B4-BE49-F238E27FC236}">
              <a16:creationId xmlns:a16="http://schemas.microsoft.com/office/drawing/2014/main" id="{DBDAE5AD-5D31-4F02-9C16-756671389F5A}"/>
            </a:ext>
          </a:extLst>
        </xdr:cNvPr>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6788</xdr:rowOff>
    </xdr:from>
    <xdr:ext cx="762000" cy="259045"/>
    <xdr:sp macro="" textlink="">
      <xdr:nvSpPr>
        <xdr:cNvPr id="206" name="テキスト ボックス 205">
          <a:extLst>
            <a:ext uri="{FF2B5EF4-FFF2-40B4-BE49-F238E27FC236}">
              <a16:creationId xmlns:a16="http://schemas.microsoft.com/office/drawing/2014/main" id="{E0F74081-1F89-46DA-8EEF-775402D10966}"/>
            </a:ext>
          </a:extLst>
        </xdr:cNvPr>
        <xdr:cNvSpPr txBox="1"/>
      </xdr:nvSpPr>
      <xdr:spPr>
        <a:xfrm>
          <a:off x="1066800" y="142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41D9FF2-FC9B-4D16-8494-63AD577BF03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03662E7-83FA-4245-B146-33C4B606113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BA32A4B-6A20-485E-B4B7-D0312D0A7DF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EAD163AD-C09E-4C5C-9296-8CF5E8B082C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34C62C1-D77A-4C0A-BF2B-AF1025E01A9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116903</xdr:rowOff>
    </xdr:from>
    <xdr:to>
      <xdr:col>23</xdr:col>
      <xdr:colOff>184150</xdr:colOff>
      <xdr:row>83</xdr:row>
      <xdr:rowOff>47053</xdr:rowOff>
    </xdr:to>
    <xdr:sp macro="" textlink="">
      <xdr:nvSpPr>
        <xdr:cNvPr id="212" name="楕円 211">
          <a:extLst>
            <a:ext uri="{FF2B5EF4-FFF2-40B4-BE49-F238E27FC236}">
              <a16:creationId xmlns:a16="http://schemas.microsoft.com/office/drawing/2014/main" id="{564D8B58-5056-4B38-8B63-0D3EE6581DC5}"/>
            </a:ext>
          </a:extLst>
        </xdr:cNvPr>
        <xdr:cNvSpPr/>
      </xdr:nvSpPr>
      <xdr:spPr>
        <a:xfrm>
          <a:off x="4902200" y="1417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133430</xdr:rowOff>
    </xdr:from>
    <xdr:ext cx="762000" cy="259045"/>
    <xdr:sp macro="" textlink="">
      <xdr:nvSpPr>
        <xdr:cNvPr id="213" name="人件費・物件費等の状況該当値テキスト">
          <a:extLst>
            <a:ext uri="{FF2B5EF4-FFF2-40B4-BE49-F238E27FC236}">
              <a16:creationId xmlns:a16="http://schemas.microsoft.com/office/drawing/2014/main" id="{0BD7CF52-0363-4F10-A3F2-F675A56A13F3}"/>
            </a:ext>
          </a:extLst>
        </xdr:cNvPr>
        <xdr:cNvSpPr txBox="1"/>
      </xdr:nvSpPr>
      <xdr:spPr>
        <a:xfrm>
          <a:off x="5041900" y="1402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93174</xdr:rowOff>
    </xdr:from>
    <xdr:to>
      <xdr:col>19</xdr:col>
      <xdr:colOff>184150</xdr:colOff>
      <xdr:row>83</xdr:row>
      <xdr:rowOff>23324</xdr:rowOff>
    </xdr:to>
    <xdr:sp macro="" textlink="">
      <xdr:nvSpPr>
        <xdr:cNvPr id="214" name="楕円 213">
          <a:extLst>
            <a:ext uri="{FF2B5EF4-FFF2-40B4-BE49-F238E27FC236}">
              <a16:creationId xmlns:a16="http://schemas.microsoft.com/office/drawing/2014/main" id="{B98206A8-E5E7-4ED1-AD69-989830FFD1EE}"/>
            </a:ext>
          </a:extLst>
        </xdr:cNvPr>
        <xdr:cNvSpPr/>
      </xdr:nvSpPr>
      <xdr:spPr>
        <a:xfrm>
          <a:off x="4064000" y="141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33501</xdr:rowOff>
    </xdr:from>
    <xdr:ext cx="736600" cy="259045"/>
    <xdr:sp macro="" textlink="">
      <xdr:nvSpPr>
        <xdr:cNvPr id="215" name="テキスト ボックス 214">
          <a:extLst>
            <a:ext uri="{FF2B5EF4-FFF2-40B4-BE49-F238E27FC236}">
              <a16:creationId xmlns:a16="http://schemas.microsoft.com/office/drawing/2014/main" id="{57740538-8F27-460D-828B-F7664DD07A6B}"/>
            </a:ext>
          </a:extLst>
        </xdr:cNvPr>
        <xdr:cNvSpPr txBox="1"/>
      </xdr:nvSpPr>
      <xdr:spPr>
        <a:xfrm>
          <a:off x="3733800" y="1392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68585</xdr:rowOff>
    </xdr:from>
    <xdr:to>
      <xdr:col>15</xdr:col>
      <xdr:colOff>133350</xdr:colOff>
      <xdr:row>82</xdr:row>
      <xdr:rowOff>170185</xdr:rowOff>
    </xdr:to>
    <xdr:sp macro="" textlink="">
      <xdr:nvSpPr>
        <xdr:cNvPr id="216" name="楕円 215">
          <a:extLst>
            <a:ext uri="{FF2B5EF4-FFF2-40B4-BE49-F238E27FC236}">
              <a16:creationId xmlns:a16="http://schemas.microsoft.com/office/drawing/2014/main" id="{8D03D308-2F18-4A3B-B0AE-6205CFA944D3}"/>
            </a:ext>
          </a:extLst>
        </xdr:cNvPr>
        <xdr:cNvSpPr/>
      </xdr:nvSpPr>
      <xdr:spPr>
        <a:xfrm>
          <a:off x="3175000" y="141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8912</xdr:rowOff>
    </xdr:from>
    <xdr:ext cx="762000" cy="259045"/>
    <xdr:sp macro="" textlink="">
      <xdr:nvSpPr>
        <xdr:cNvPr id="217" name="テキスト ボックス 216">
          <a:extLst>
            <a:ext uri="{FF2B5EF4-FFF2-40B4-BE49-F238E27FC236}">
              <a16:creationId xmlns:a16="http://schemas.microsoft.com/office/drawing/2014/main" id="{3DDFF836-FC2C-47B3-8D11-5AF58B748E30}"/>
            </a:ext>
          </a:extLst>
        </xdr:cNvPr>
        <xdr:cNvSpPr txBox="1"/>
      </xdr:nvSpPr>
      <xdr:spPr>
        <a:xfrm>
          <a:off x="2844800" y="1389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11021</xdr:rowOff>
    </xdr:from>
    <xdr:to>
      <xdr:col>11</xdr:col>
      <xdr:colOff>82550</xdr:colOff>
      <xdr:row>82</xdr:row>
      <xdr:rowOff>112621</xdr:rowOff>
    </xdr:to>
    <xdr:sp macro="" textlink="">
      <xdr:nvSpPr>
        <xdr:cNvPr id="218" name="楕円 217">
          <a:extLst>
            <a:ext uri="{FF2B5EF4-FFF2-40B4-BE49-F238E27FC236}">
              <a16:creationId xmlns:a16="http://schemas.microsoft.com/office/drawing/2014/main" id="{C28B1B3E-2ABA-4E76-B135-DBE10ADBB543}"/>
            </a:ext>
          </a:extLst>
        </xdr:cNvPr>
        <xdr:cNvSpPr/>
      </xdr:nvSpPr>
      <xdr:spPr>
        <a:xfrm>
          <a:off x="2286000" y="1406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122798</xdr:rowOff>
    </xdr:from>
    <xdr:ext cx="762000" cy="259045"/>
    <xdr:sp macro="" textlink="">
      <xdr:nvSpPr>
        <xdr:cNvPr id="219" name="テキスト ボックス 218">
          <a:extLst>
            <a:ext uri="{FF2B5EF4-FFF2-40B4-BE49-F238E27FC236}">
              <a16:creationId xmlns:a16="http://schemas.microsoft.com/office/drawing/2014/main" id="{33D30B45-1A41-4263-B16D-F0A8695E5908}"/>
            </a:ext>
          </a:extLst>
        </xdr:cNvPr>
        <xdr:cNvSpPr txBox="1"/>
      </xdr:nvSpPr>
      <xdr:spPr>
        <a:xfrm>
          <a:off x="1955800" y="138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33361</xdr:rowOff>
    </xdr:from>
    <xdr:to>
      <xdr:col>7</xdr:col>
      <xdr:colOff>31750</xdr:colOff>
      <xdr:row>82</xdr:row>
      <xdr:rowOff>134961</xdr:rowOff>
    </xdr:to>
    <xdr:sp macro="" textlink="">
      <xdr:nvSpPr>
        <xdr:cNvPr id="220" name="楕円 219">
          <a:extLst>
            <a:ext uri="{FF2B5EF4-FFF2-40B4-BE49-F238E27FC236}">
              <a16:creationId xmlns:a16="http://schemas.microsoft.com/office/drawing/2014/main" id="{B6C49BA9-B8B6-44F6-892F-E59A9D8366C0}"/>
            </a:ext>
          </a:extLst>
        </xdr:cNvPr>
        <xdr:cNvSpPr/>
      </xdr:nvSpPr>
      <xdr:spPr>
        <a:xfrm>
          <a:off x="1397000" y="1409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145138</xdr:rowOff>
    </xdr:from>
    <xdr:ext cx="762000" cy="259045"/>
    <xdr:sp macro="" textlink="">
      <xdr:nvSpPr>
        <xdr:cNvPr id="221" name="テキスト ボックス 220">
          <a:extLst>
            <a:ext uri="{FF2B5EF4-FFF2-40B4-BE49-F238E27FC236}">
              <a16:creationId xmlns:a16="http://schemas.microsoft.com/office/drawing/2014/main" id="{C391735A-213C-4586-8EF6-8A17E6C6EC0F}"/>
            </a:ext>
          </a:extLst>
        </xdr:cNvPr>
        <xdr:cNvSpPr txBox="1"/>
      </xdr:nvSpPr>
      <xdr:spPr>
        <a:xfrm>
          <a:off x="1066800" y="1386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2585D218-8723-41F9-BFA8-0A8B1D73A94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A101B953-1E9A-4EDE-AE63-7682200A0A5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7B76D33E-D965-4756-8ED3-821F6BFA5E9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ACBC4AF-51A4-4E2E-92FC-0080889DD22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CC51F704-42F6-40FA-B975-48E4271016E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806F3806-EA50-460E-8336-681175B122B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4FBD8B2A-A89A-4E56-A077-A2294CCB793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E44A67C6-0C89-452B-9DC6-B560E7AA4E9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223C15DB-ED9E-4CD3-B566-331C0309E08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A42FA58B-C02F-4227-B8D4-9DAFF6A6F84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E213EFE-9A90-4935-9FF4-347F8800C9A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CB884510-9CA6-4B0D-A390-80A8E24DA2E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3D52E876-D499-42A2-A6E0-8EF5D1E34E3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令和４年度においては前年度より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ポイント上昇し、類似団体平均値と一致し、全国市平均を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ポイント下回る状況である。今後も行政改革大綱を基本としていく必要があるが、一方で、長期的には優秀な人材を確保するための対策も検討していく必要もあると考えられる。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233E8123-A013-44C2-9306-ADE97D304B5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52F0A7BA-46FC-4392-ADB2-B3116786C24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A8300CEA-79BF-49FC-96C0-8D6857725881}"/>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B065F626-39AE-483E-AAD1-AED3482B4DAE}"/>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4A870D8E-CBDD-4032-A01C-FD31FBF17CE1}"/>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CDA39C2-E374-4BE9-8E66-F0B6AEAC8BAB}"/>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2923A3D5-F952-468D-8191-CEA0EE2ACC14}"/>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7E5F0F01-B76B-48BB-8FAD-7AD71B0DCC91}"/>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9B7E797-00F2-400B-A759-1D26183FA3CF}"/>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CA436BD0-3DA0-472C-93E9-6D83186807C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CB7B6419-21C8-4C47-9293-6A61829FB403}"/>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95334F9A-D15E-4355-9CD4-2FCDBE034F54}"/>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536C58F4-5E7F-4D50-808F-B5C0D351CC06}"/>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B409E7CE-573F-470D-8C52-3D419D810485}"/>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F564EC12-D2D1-41F6-8A23-7FD1D2B9970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608D5C37-8A73-4807-895C-03E55089FB5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6D85BB2F-0743-47FF-B3CF-7707BCE384E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82ED7CC8-4D8D-41BE-8DAC-CA6F5F77EBE9}"/>
            </a:ext>
          </a:extLst>
        </xdr:cNvPr>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AD42DC91-308D-4338-93BC-7A124F7A6A2F}"/>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EFD3E075-C202-4F6E-9534-238BDF0F1696}"/>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D70BDAF8-A170-4BA4-B764-99ED5B39411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4490167E-AE4C-430C-B112-872D88F505A6}"/>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66221</xdr:rowOff>
    </xdr:to>
    <xdr:cxnSp macro="">
      <xdr:nvCxnSpPr>
        <xdr:cNvPr id="257" name="直線コネクタ 256">
          <a:extLst>
            <a:ext uri="{FF2B5EF4-FFF2-40B4-BE49-F238E27FC236}">
              <a16:creationId xmlns:a16="http://schemas.microsoft.com/office/drawing/2014/main" id="{66D90B0D-D9E1-4201-899E-522C8A8053F8}"/>
            </a:ext>
          </a:extLst>
        </xdr:cNvPr>
        <xdr:cNvCxnSpPr/>
      </xdr:nvCxnSpPr>
      <xdr:spPr>
        <a:xfrm>
          <a:off x="16179800" y="145705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569705D6-7AEB-4378-9E7B-7FA463311662}"/>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746E0698-8C99-4AD3-874A-B741E195DF24}"/>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100693</xdr:rowOff>
    </xdr:to>
    <xdr:cxnSp macro="">
      <xdr:nvCxnSpPr>
        <xdr:cNvPr id="260" name="直線コネクタ 259">
          <a:extLst>
            <a:ext uri="{FF2B5EF4-FFF2-40B4-BE49-F238E27FC236}">
              <a16:creationId xmlns:a16="http://schemas.microsoft.com/office/drawing/2014/main" id="{E3DFE2AC-09A5-41A2-BCD2-EE598243A5E2}"/>
            </a:ext>
          </a:extLst>
        </xdr:cNvPr>
        <xdr:cNvCxnSpPr/>
      </xdr:nvCxnSpPr>
      <xdr:spPr>
        <a:xfrm flipV="1">
          <a:off x="15290800" y="145705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a:extLst>
            <a:ext uri="{FF2B5EF4-FFF2-40B4-BE49-F238E27FC236}">
              <a16:creationId xmlns:a16="http://schemas.microsoft.com/office/drawing/2014/main" id="{2EE463DF-60C9-4B68-A196-383BE3A1C2C5}"/>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2" name="テキスト ボックス 261">
          <a:extLst>
            <a:ext uri="{FF2B5EF4-FFF2-40B4-BE49-F238E27FC236}">
              <a16:creationId xmlns:a16="http://schemas.microsoft.com/office/drawing/2014/main" id="{6C8E3024-6CB6-47D9-BD15-41EDBCD0CAC4}"/>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152400</xdr:rowOff>
    </xdr:to>
    <xdr:cxnSp macro="">
      <xdr:nvCxnSpPr>
        <xdr:cNvPr id="263" name="直線コネクタ 262">
          <a:extLst>
            <a:ext uri="{FF2B5EF4-FFF2-40B4-BE49-F238E27FC236}">
              <a16:creationId xmlns:a16="http://schemas.microsoft.com/office/drawing/2014/main" id="{B805D0C5-5C91-4AD5-A713-9ABC43567F23}"/>
            </a:ext>
          </a:extLst>
        </xdr:cNvPr>
        <xdr:cNvCxnSpPr/>
      </xdr:nvCxnSpPr>
      <xdr:spPr>
        <a:xfrm flipV="1">
          <a:off x="14401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CDD4F305-1FC3-4D87-AC5A-9426D30B9301}"/>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a:extLst>
            <a:ext uri="{FF2B5EF4-FFF2-40B4-BE49-F238E27FC236}">
              <a16:creationId xmlns:a16="http://schemas.microsoft.com/office/drawing/2014/main" id="{26433D5C-A87F-4452-974E-8D6A8D7945A5}"/>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169636</xdr:rowOff>
    </xdr:to>
    <xdr:cxnSp macro="">
      <xdr:nvCxnSpPr>
        <xdr:cNvPr id="266" name="直線コネクタ 265">
          <a:extLst>
            <a:ext uri="{FF2B5EF4-FFF2-40B4-BE49-F238E27FC236}">
              <a16:creationId xmlns:a16="http://schemas.microsoft.com/office/drawing/2014/main" id="{3EE462ED-907A-4717-ADF4-B183CB73416B}"/>
            </a:ext>
          </a:extLst>
        </xdr:cNvPr>
        <xdr:cNvCxnSpPr/>
      </xdr:nvCxnSpPr>
      <xdr:spPr>
        <a:xfrm flipV="1">
          <a:off x="13512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8321AEA3-6729-4246-9CC1-4AE4C0383B1A}"/>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511C6FAA-7BB2-4AEA-B3A5-FAE99AD1EAEE}"/>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9D8D2429-50EF-4061-863B-C13528E7DFF2}"/>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A8E5E3C7-58DC-41AD-93A3-F15E720FE43B}"/>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CC60070-1856-4801-B936-692E47936BF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5A52DC1-3129-4D16-8D20-16A089BAF5D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1A928AE-0FB4-4CA5-BC62-DDCD8E51AFB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D8D92FC5-12D8-4C2A-B8A6-C47B3ED34F5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5202FF6F-4B45-4893-B831-D815120C309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6" name="楕円 275">
          <a:extLst>
            <a:ext uri="{FF2B5EF4-FFF2-40B4-BE49-F238E27FC236}">
              <a16:creationId xmlns:a16="http://schemas.microsoft.com/office/drawing/2014/main" id="{D5E500BD-D766-4AA5-9E28-67F9762BC70C}"/>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7" name="給与水準   （国との比較）該当値テキスト">
          <a:extLst>
            <a:ext uri="{FF2B5EF4-FFF2-40B4-BE49-F238E27FC236}">
              <a16:creationId xmlns:a16="http://schemas.microsoft.com/office/drawing/2014/main" id="{D4BF0F80-113B-4D6C-8F16-A13B9EFEEAD1}"/>
            </a:ext>
          </a:extLst>
        </xdr:cNvPr>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a:extLst>
            <a:ext uri="{FF2B5EF4-FFF2-40B4-BE49-F238E27FC236}">
              <a16:creationId xmlns:a16="http://schemas.microsoft.com/office/drawing/2014/main" id="{FA1908CF-BA0E-4028-95E8-FD8E5027A094}"/>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a:extLst>
            <a:ext uri="{FF2B5EF4-FFF2-40B4-BE49-F238E27FC236}">
              <a16:creationId xmlns:a16="http://schemas.microsoft.com/office/drawing/2014/main" id="{0C5A83FF-D8BB-4B09-A0E9-9F13B72A2EB9}"/>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0" name="楕円 279">
          <a:extLst>
            <a:ext uri="{FF2B5EF4-FFF2-40B4-BE49-F238E27FC236}">
              <a16:creationId xmlns:a16="http://schemas.microsoft.com/office/drawing/2014/main" id="{35F66146-6967-42A6-9760-429D02A2F6E2}"/>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1" name="テキスト ボックス 280">
          <a:extLst>
            <a:ext uri="{FF2B5EF4-FFF2-40B4-BE49-F238E27FC236}">
              <a16:creationId xmlns:a16="http://schemas.microsoft.com/office/drawing/2014/main" id="{8EF76094-ED5D-4BDB-94FD-CDF44E032B85}"/>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a:extLst>
            <a:ext uri="{FF2B5EF4-FFF2-40B4-BE49-F238E27FC236}">
              <a16:creationId xmlns:a16="http://schemas.microsoft.com/office/drawing/2014/main" id="{5EE64743-968F-4410-B959-72E7067F8C17}"/>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a:extLst>
            <a:ext uri="{FF2B5EF4-FFF2-40B4-BE49-F238E27FC236}">
              <a16:creationId xmlns:a16="http://schemas.microsoft.com/office/drawing/2014/main" id="{B6007D18-B095-4374-9BCF-DFA49D35C4A1}"/>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4" name="楕円 283">
          <a:extLst>
            <a:ext uri="{FF2B5EF4-FFF2-40B4-BE49-F238E27FC236}">
              <a16:creationId xmlns:a16="http://schemas.microsoft.com/office/drawing/2014/main" id="{08CBCD23-067B-4F9A-AB08-6BE18D2863E4}"/>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5" name="テキスト ボックス 284">
          <a:extLst>
            <a:ext uri="{FF2B5EF4-FFF2-40B4-BE49-F238E27FC236}">
              <a16:creationId xmlns:a16="http://schemas.microsoft.com/office/drawing/2014/main" id="{18516B5D-3075-4ECA-B95D-8F7FFFDD407D}"/>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BE5B5B43-FAD9-4219-A2FB-4D31B99B3BE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D9B27FEC-B218-4B1D-9708-A6EE1E8F17C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1DC314AE-05ED-46CE-88A9-E01CD70B5A5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6949CB1C-9F17-4CA5-B8BE-D7884F310E9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86CF5B9D-F8F3-4152-9FFD-652F4956EEA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B7F0359D-375B-4500-B5C8-544E78C7625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7FAED7A3-F700-4708-816B-AAEDE51C1B1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23088A1F-0EA0-4193-9850-BD71CFA05CC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F835EE7E-B804-4C81-84A0-54813D4A5BA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3EDFA190-45D1-453E-9A32-4079CE96B14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65D6F52F-4683-4F10-AEA0-CDC40C23130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9C1F7A78-3DDA-49D9-8B24-AC1BA14214E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70E48A38-B008-4FFA-A24D-20695016A34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行政改革大綱の人員管理計画に基づき新規採用職員数の抑制を進めてきたことにより、職員の絶対数は減少傾向にあるものの、人口の減少割合の方が大きいことにより人口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人当たり職員数は横ばいである。類似団体平均を</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人下回る状況であるが全国平均、茨城県平均には高く、引き続き適切な定員管理に努める。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BC138B2E-910D-4984-B411-E363C43D4CC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11C6AABE-CF66-4013-BD55-88EF962B8AA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6C9E5F20-E1D1-417A-9403-621E36231E7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D6C93A89-4720-4882-AA10-E4A1FCCDA495}"/>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5D068283-EF58-4C8C-9924-664B3028A907}"/>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14F7A371-2284-44EE-A85B-E6079E29FE09}"/>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290E7C0C-AAD8-4EDB-B3DA-5E55BF70CEF4}"/>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553F5F04-9E7E-465F-AAB2-874577314BF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99DD5A14-332B-48B4-B675-74446EE7BDC3}"/>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3301FEC0-30C8-4534-80F3-8EFD5DB8A72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E8F2AC51-4BA6-441C-9502-DE7AA0B396CA}"/>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B3CFBA85-F14D-4966-965C-1CC7F6014CBA}"/>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7CCFF6B8-2150-42F6-B845-3AD9D642C312}"/>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ECAC6BC2-24D8-4C5F-83D7-E714CB22C7EA}"/>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8397B33A-FC40-4A46-80D4-10A7C50400B6}"/>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8D2AC012-B8F5-460A-A9E4-EBB14AE0DCE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353C9F96-86F2-468F-A169-6436D29B576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3EDC80FE-1F9B-4803-A2BE-A4D211D48CB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a:extLst>
            <a:ext uri="{FF2B5EF4-FFF2-40B4-BE49-F238E27FC236}">
              <a16:creationId xmlns:a16="http://schemas.microsoft.com/office/drawing/2014/main" id="{B6540726-92EC-4918-AE29-13BAAC3B1392}"/>
            </a:ext>
          </a:extLst>
        </xdr:cNvPr>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a:extLst>
            <a:ext uri="{FF2B5EF4-FFF2-40B4-BE49-F238E27FC236}">
              <a16:creationId xmlns:a16="http://schemas.microsoft.com/office/drawing/2014/main" id="{8153E263-5481-4668-8476-51F3DF138AEA}"/>
            </a:ext>
          </a:extLst>
        </xdr:cNvPr>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a:extLst>
            <a:ext uri="{FF2B5EF4-FFF2-40B4-BE49-F238E27FC236}">
              <a16:creationId xmlns:a16="http://schemas.microsoft.com/office/drawing/2014/main" id="{4CD73727-99D7-408F-9524-CCC2AFB0085B}"/>
            </a:ext>
          </a:extLst>
        </xdr:cNvPr>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4A62AD1D-7617-42EA-AA3A-8106883D7408}"/>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B0BD14B5-7C5E-4C28-AEA0-877E6B9ABF3F}"/>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118473</xdr:rowOff>
    </xdr:from>
    <xdr:to>
      <xdr:col>81</xdr:col>
      <xdr:colOff>44450</xdr:colOff>
      <xdr:row>60</xdr:row>
      <xdr:rowOff>144326</xdr:rowOff>
    </xdr:to>
    <xdr:cxnSp macro="">
      <xdr:nvCxnSpPr>
        <xdr:cNvPr id="322" name="直線コネクタ 321">
          <a:extLst>
            <a:ext uri="{FF2B5EF4-FFF2-40B4-BE49-F238E27FC236}">
              <a16:creationId xmlns:a16="http://schemas.microsoft.com/office/drawing/2014/main" id="{00D609F0-F399-4722-8219-617F89BCEC4C}"/>
            </a:ext>
          </a:extLst>
        </xdr:cNvPr>
        <xdr:cNvCxnSpPr/>
      </xdr:nvCxnSpPr>
      <xdr:spPr>
        <a:xfrm>
          <a:off x="16179800" y="10405473"/>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37F8CA99-D5AB-44A3-B0DC-73228CA30F96}"/>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2C7F1D55-4131-4E90-A505-92278F1F3585}"/>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92619</xdr:rowOff>
    </xdr:from>
    <xdr:to>
      <xdr:col>77</xdr:col>
      <xdr:colOff>44450</xdr:colOff>
      <xdr:row>60</xdr:row>
      <xdr:rowOff>118473</xdr:rowOff>
    </xdr:to>
    <xdr:cxnSp macro="">
      <xdr:nvCxnSpPr>
        <xdr:cNvPr id="325" name="直線コネクタ 324">
          <a:extLst>
            <a:ext uri="{FF2B5EF4-FFF2-40B4-BE49-F238E27FC236}">
              <a16:creationId xmlns:a16="http://schemas.microsoft.com/office/drawing/2014/main" id="{5CA8C6AF-83BB-4A9D-8928-58F9225AAFC5}"/>
            </a:ext>
          </a:extLst>
        </xdr:cNvPr>
        <xdr:cNvCxnSpPr/>
      </xdr:nvCxnSpPr>
      <xdr:spPr>
        <a:xfrm>
          <a:off x="15290800" y="10379619"/>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a:extLst>
            <a:ext uri="{FF2B5EF4-FFF2-40B4-BE49-F238E27FC236}">
              <a16:creationId xmlns:a16="http://schemas.microsoft.com/office/drawing/2014/main" id="{716C9B1D-AE71-465C-BCEC-646FCE36846B}"/>
            </a:ext>
          </a:extLst>
        </xdr:cNvPr>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27" name="テキスト ボックス 326">
          <a:extLst>
            <a:ext uri="{FF2B5EF4-FFF2-40B4-BE49-F238E27FC236}">
              <a16:creationId xmlns:a16="http://schemas.microsoft.com/office/drawing/2014/main" id="{800D9BCE-1C43-4FA3-88AF-4F8571C55860}"/>
            </a:ext>
          </a:extLst>
        </xdr:cNvPr>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61595</xdr:rowOff>
    </xdr:from>
    <xdr:to>
      <xdr:col>72</xdr:col>
      <xdr:colOff>203200</xdr:colOff>
      <xdr:row>60</xdr:row>
      <xdr:rowOff>92619</xdr:rowOff>
    </xdr:to>
    <xdr:cxnSp macro="">
      <xdr:nvCxnSpPr>
        <xdr:cNvPr id="328" name="直線コネクタ 327">
          <a:extLst>
            <a:ext uri="{FF2B5EF4-FFF2-40B4-BE49-F238E27FC236}">
              <a16:creationId xmlns:a16="http://schemas.microsoft.com/office/drawing/2014/main" id="{5106B02A-4E31-4C2F-91DD-582F9A9F07B2}"/>
            </a:ext>
          </a:extLst>
        </xdr:cNvPr>
        <xdr:cNvCxnSpPr/>
      </xdr:nvCxnSpPr>
      <xdr:spPr>
        <a:xfrm>
          <a:off x="14401800" y="1034859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9" name="フローチャート: 判断 328">
          <a:extLst>
            <a:ext uri="{FF2B5EF4-FFF2-40B4-BE49-F238E27FC236}">
              <a16:creationId xmlns:a16="http://schemas.microsoft.com/office/drawing/2014/main" id="{597D7AA9-6BEA-4CCC-8A91-01412EE27FDA}"/>
            </a:ext>
          </a:extLst>
        </xdr:cNvPr>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7637</xdr:rowOff>
    </xdr:from>
    <xdr:ext cx="762000" cy="259045"/>
    <xdr:sp macro="" textlink="">
      <xdr:nvSpPr>
        <xdr:cNvPr id="330" name="テキスト ボックス 329">
          <a:extLst>
            <a:ext uri="{FF2B5EF4-FFF2-40B4-BE49-F238E27FC236}">
              <a16:creationId xmlns:a16="http://schemas.microsoft.com/office/drawing/2014/main" id="{EB35EE74-F5A2-4026-8C10-62E1407F5C6B}"/>
            </a:ext>
          </a:extLst>
        </xdr:cNvPr>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28847</xdr:rowOff>
    </xdr:from>
    <xdr:to>
      <xdr:col>68</xdr:col>
      <xdr:colOff>152400</xdr:colOff>
      <xdr:row>60</xdr:row>
      <xdr:rowOff>61595</xdr:rowOff>
    </xdr:to>
    <xdr:cxnSp macro="">
      <xdr:nvCxnSpPr>
        <xdr:cNvPr id="331" name="直線コネクタ 330">
          <a:extLst>
            <a:ext uri="{FF2B5EF4-FFF2-40B4-BE49-F238E27FC236}">
              <a16:creationId xmlns:a16="http://schemas.microsoft.com/office/drawing/2014/main" id="{86ED3193-75AF-4B08-8B65-90507A57DDA7}"/>
            </a:ext>
          </a:extLst>
        </xdr:cNvPr>
        <xdr:cNvCxnSpPr/>
      </xdr:nvCxnSpPr>
      <xdr:spPr>
        <a:xfrm>
          <a:off x="13512800" y="10315847"/>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2" name="フローチャート: 判断 331">
          <a:extLst>
            <a:ext uri="{FF2B5EF4-FFF2-40B4-BE49-F238E27FC236}">
              <a16:creationId xmlns:a16="http://schemas.microsoft.com/office/drawing/2014/main" id="{C8B30470-DC1A-4781-97BA-437850ABE68B}"/>
            </a:ext>
          </a:extLst>
        </xdr:cNvPr>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33" name="テキスト ボックス 332">
          <a:extLst>
            <a:ext uri="{FF2B5EF4-FFF2-40B4-BE49-F238E27FC236}">
              <a16:creationId xmlns:a16="http://schemas.microsoft.com/office/drawing/2014/main" id="{F896529D-0D35-4DE9-9EB9-3679B230E6ED}"/>
            </a:ext>
          </a:extLst>
        </xdr:cNvPr>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4" name="フローチャート: 判断 333">
          <a:extLst>
            <a:ext uri="{FF2B5EF4-FFF2-40B4-BE49-F238E27FC236}">
              <a16:creationId xmlns:a16="http://schemas.microsoft.com/office/drawing/2014/main" id="{5E68F4C9-56C3-412F-8489-C10A795F12F8}"/>
            </a:ext>
          </a:extLst>
        </xdr:cNvPr>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120486</xdr:rowOff>
    </xdr:from>
    <xdr:ext cx="762000" cy="259045"/>
    <xdr:sp macro="" textlink="">
      <xdr:nvSpPr>
        <xdr:cNvPr id="335" name="テキスト ボックス 334">
          <a:extLst>
            <a:ext uri="{FF2B5EF4-FFF2-40B4-BE49-F238E27FC236}">
              <a16:creationId xmlns:a16="http://schemas.microsoft.com/office/drawing/2014/main" id="{882717F0-A26C-4D3C-8680-F9B3322DA7B0}"/>
            </a:ext>
          </a:extLst>
        </xdr:cNvPr>
        <xdr:cNvSpPr txBox="1"/>
      </xdr:nvSpPr>
      <xdr:spPr>
        <a:xfrm>
          <a:off x="13131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719E190-9BF5-4AC8-96ED-08C6D36DC8E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297C6FBC-4C47-4655-AD15-BE3F0F3BC45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1D0D737-3574-4350-8B02-8DF3D57256D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92ED6AE-603E-4FFD-889E-D796CD9B8F3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4CA4A7B4-E189-48D1-8120-FF36ECC5CF8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93526</xdr:rowOff>
    </xdr:from>
    <xdr:to>
      <xdr:col>81</xdr:col>
      <xdr:colOff>95250</xdr:colOff>
      <xdr:row>61</xdr:row>
      <xdr:rowOff>23676</xdr:rowOff>
    </xdr:to>
    <xdr:sp macro="" textlink="">
      <xdr:nvSpPr>
        <xdr:cNvPr id="341" name="楕円 340">
          <a:extLst>
            <a:ext uri="{FF2B5EF4-FFF2-40B4-BE49-F238E27FC236}">
              <a16:creationId xmlns:a16="http://schemas.microsoft.com/office/drawing/2014/main" id="{AE6DA935-0C8D-40C3-BBD4-AF2E3F66D561}"/>
            </a:ext>
          </a:extLst>
        </xdr:cNvPr>
        <xdr:cNvSpPr/>
      </xdr:nvSpPr>
      <xdr:spPr>
        <a:xfrm>
          <a:off x="169672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110053</xdr:rowOff>
    </xdr:from>
    <xdr:ext cx="762000" cy="259045"/>
    <xdr:sp macro="" textlink="">
      <xdr:nvSpPr>
        <xdr:cNvPr id="342" name="定員管理の状況該当値テキスト">
          <a:extLst>
            <a:ext uri="{FF2B5EF4-FFF2-40B4-BE49-F238E27FC236}">
              <a16:creationId xmlns:a16="http://schemas.microsoft.com/office/drawing/2014/main" id="{FE557121-E001-4883-B706-AA8D53A6B9D7}"/>
            </a:ext>
          </a:extLst>
        </xdr:cNvPr>
        <xdr:cNvSpPr txBox="1"/>
      </xdr:nvSpPr>
      <xdr:spPr>
        <a:xfrm>
          <a:off x="17106900" y="1022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67673</xdr:rowOff>
    </xdr:from>
    <xdr:to>
      <xdr:col>77</xdr:col>
      <xdr:colOff>95250</xdr:colOff>
      <xdr:row>60</xdr:row>
      <xdr:rowOff>169273</xdr:rowOff>
    </xdr:to>
    <xdr:sp macro="" textlink="">
      <xdr:nvSpPr>
        <xdr:cNvPr id="343" name="楕円 342">
          <a:extLst>
            <a:ext uri="{FF2B5EF4-FFF2-40B4-BE49-F238E27FC236}">
              <a16:creationId xmlns:a16="http://schemas.microsoft.com/office/drawing/2014/main" id="{23F09C58-AF44-4F1C-93F9-C9368B9017EF}"/>
            </a:ext>
          </a:extLst>
        </xdr:cNvPr>
        <xdr:cNvSpPr/>
      </xdr:nvSpPr>
      <xdr:spPr>
        <a:xfrm>
          <a:off x="16129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8000</xdr:rowOff>
    </xdr:from>
    <xdr:ext cx="736600" cy="259045"/>
    <xdr:sp macro="" textlink="">
      <xdr:nvSpPr>
        <xdr:cNvPr id="344" name="テキスト ボックス 343">
          <a:extLst>
            <a:ext uri="{FF2B5EF4-FFF2-40B4-BE49-F238E27FC236}">
              <a16:creationId xmlns:a16="http://schemas.microsoft.com/office/drawing/2014/main" id="{718C1A1C-21F7-4138-8E90-24C11EBB51BE}"/>
            </a:ext>
          </a:extLst>
        </xdr:cNvPr>
        <xdr:cNvSpPr txBox="1"/>
      </xdr:nvSpPr>
      <xdr:spPr>
        <a:xfrm>
          <a:off x="15798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41819</xdr:rowOff>
    </xdr:from>
    <xdr:to>
      <xdr:col>73</xdr:col>
      <xdr:colOff>44450</xdr:colOff>
      <xdr:row>60</xdr:row>
      <xdr:rowOff>143419</xdr:rowOff>
    </xdr:to>
    <xdr:sp macro="" textlink="">
      <xdr:nvSpPr>
        <xdr:cNvPr id="345" name="楕円 344">
          <a:extLst>
            <a:ext uri="{FF2B5EF4-FFF2-40B4-BE49-F238E27FC236}">
              <a16:creationId xmlns:a16="http://schemas.microsoft.com/office/drawing/2014/main" id="{CF5697E2-7EB5-4587-8B4A-1D12EC79A0BB}"/>
            </a:ext>
          </a:extLst>
        </xdr:cNvPr>
        <xdr:cNvSpPr/>
      </xdr:nvSpPr>
      <xdr:spPr>
        <a:xfrm>
          <a:off x="152400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153596</xdr:rowOff>
    </xdr:from>
    <xdr:ext cx="762000" cy="259045"/>
    <xdr:sp macro="" textlink="">
      <xdr:nvSpPr>
        <xdr:cNvPr id="346" name="テキスト ボックス 345">
          <a:extLst>
            <a:ext uri="{FF2B5EF4-FFF2-40B4-BE49-F238E27FC236}">
              <a16:creationId xmlns:a16="http://schemas.microsoft.com/office/drawing/2014/main" id="{2789EE0F-83FC-4DD6-85C0-15B2443F3E31}"/>
            </a:ext>
          </a:extLst>
        </xdr:cNvPr>
        <xdr:cNvSpPr txBox="1"/>
      </xdr:nvSpPr>
      <xdr:spPr>
        <a:xfrm>
          <a:off x="14909800" y="1009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10795</xdr:rowOff>
    </xdr:from>
    <xdr:to>
      <xdr:col>68</xdr:col>
      <xdr:colOff>203200</xdr:colOff>
      <xdr:row>60</xdr:row>
      <xdr:rowOff>112395</xdr:rowOff>
    </xdr:to>
    <xdr:sp macro="" textlink="">
      <xdr:nvSpPr>
        <xdr:cNvPr id="347" name="楕円 346">
          <a:extLst>
            <a:ext uri="{FF2B5EF4-FFF2-40B4-BE49-F238E27FC236}">
              <a16:creationId xmlns:a16="http://schemas.microsoft.com/office/drawing/2014/main" id="{60641D8F-068E-4EC4-A37B-448800872A74}"/>
            </a:ext>
          </a:extLst>
        </xdr:cNvPr>
        <xdr:cNvSpPr/>
      </xdr:nvSpPr>
      <xdr:spPr>
        <a:xfrm>
          <a:off x="14351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122572</xdr:rowOff>
    </xdr:from>
    <xdr:ext cx="762000" cy="259045"/>
    <xdr:sp macro="" textlink="">
      <xdr:nvSpPr>
        <xdr:cNvPr id="348" name="テキスト ボックス 347">
          <a:extLst>
            <a:ext uri="{FF2B5EF4-FFF2-40B4-BE49-F238E27FC236}">
              <a16:creationId xmlns:a16="http://schemas.microsoft.com/office/drawing/2014/main" id="{B4C53959-1B1C-4098-8653-D88B34C6C9EA}"/>
            </a:ext>
          </a:extLst>
        </xdr:cNvPr>
        <xdr:cNvSpPr txBox="1"/>
      </xdr:nvSpPr>
      <xdr:spPr>
        <a:xfrm>
          <a:off x="14020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49" name="楕円 348">
          <a:extLst>
            <a:ext uri="{FF2B5EF4-FFF2-40B4-BE49-F238E27FC236}">
              <a16:creationId xmlns:a16="http://schemas.microsoft.com/office/drawing/2014/main" id="{BF93CE9F-82B6-48E2-AEF2-DFD1CD504CED}"/>
            </a:ext>
          </a:extLst>
        </xdr:cNvPr>
        <xdr:cNvSpPr/>
      </xdr:nvSpPr>
      <xdr:spPr>
        <a:xfrm>
          <a:off x="13462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50" name="テキスト ボックス 349">
          <a:extLst>
            <a:ext uri="{FF2B5EF4-FFF2-40B4-BE49-F238E27FC236}">
              <a16:creationId xmlns:a16="http://schemas.microsoft.com/office/drawing/2014/main" id="{C0E0F862-1779-4621-BCC2-6FBC31805ABA}"/>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B0E1CE25-E236-45ED-A6CF-1C6101D2E9D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62E3BF37-ACC1-4F84-9E43-3BA70DF7CBF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9A6440EC-EFC1-4D83-AEE0-0AA59255BB3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29AE0143-E7BA-4927-A42E-A47FC680E21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67CCACE7-650E-434A-93C3-0368DE416B1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5C275821-0B59-4DEF-BB3E-C945E071D53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10DE0AB-9CC3-4905-8D93-B1D93B1476B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19AFB9EA-DE53-48E2-86A1-A98EDEE1038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6CB8082F-C64B-482B-963E-AB8AF9D6798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55AABC82-FF99-4945-9205-F2E1135202E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5285EB34-3D48-477A-BAC3-D10FD39ED735}"/>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C9FC03E1-9221-49A3-A67B-A773BFBCB06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62120017-08A7-4AAE-955D-7F24B15BA06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実質公債費比率について、算定分母において普通交付税の減少や臨財債発行可能額の減少等により前年度から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ポイント増加し、令和２年度に近い値となった。類似団体平均を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％上回っており、これは公営企業への基準外繰出金による準元利償還金の影響によるものである。</a:t>
          </a:r>
        </a:p>
        <a:p>
          <a:r>
            <a:rPr kumimoji="1" lang="ja-JP" altLang="en-US" sz="1300">
              <a:latin typeface="ＭＳ Ｐゴシック" panose="020B0600070205080204" pitchFamily="50" charset="-128"/>
              <a:ea typeface="ＭＳ Ｐゴシック" panose="020B0600070205080204" pitchFamily="50" charset="-128"/>
            </a:rPr>
            <a:t>今後も、起債借入について合併特例債や過疎対策事業債等の交付税算入率が高い地方債の借入を中心に行うなど、実質公債費比率が急激に上昇しないよう計画的に借入を行っていく。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E95C4AD4-5507-463C-8CDD-AC018CB19F5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C2390FD7-EF9B-497A-AECE-57BA506A1BC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AC1A6D43-D85D-4803-A758-1326F353A85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52A1C5BE-8A84-44F8-98B0-3BBD9E4B6A1C}"/>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82B401B6-182D-468F-837A-90549941EC7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C81BD89E-DF88-4612-A82F-A845AC1658E6}"/>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E5E858DE-C756-42F1-A2E7-34EBECB3994B}"/>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4971B9DD-6D67-44A9-9D1F-B09D367AA63A}"/>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DC99E492-DB6A-4917-87EA-EF2148B01F5A}"/>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FA89298F-8D17-4441-A228-F048AC7DCC65}"/>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37309906-5A5E-41FA-A1CB-BBE6A271A108}"/>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A263602F-BEFA-49B5-9ECB-9E4F0F2BC796}"/>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1B05D0C3-0DC2-4D44-86FE-189DB8CD4D26}"/>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86399550-0809-4171-A67C-CBBC40499B9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70E7C8BA-DDCB-4A5E-9B2B-C596062FBAF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a:extLst>
            <a:ext uri="{FF2B5EF4-FFF2-40B4-BE49-F238E27FC236}">
              <a16:creationId xmlns:a16="http://schemas.microsoft.com/office/drawing/2014/main" id="{4CB03C2D-8BC4-4E35-91C4-BAE0C17F73C7}"/>
            </a:ext>
          </a:extLst>
        </xdr:cNvPr>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a:extLst>
            <a:ext uri="{FF2B5EF4-FFF2-40B4-BE49-F238E27FC236}">
              <a16:creationId xmlns:a16="http://schemas.microsoft.com/office/drawing/2014/main" id="{672FB422-1E53-426D-9AD0-0A9BD5FE3EBA}"/>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a:extLst>
            <a:ext uri="{FF2B5EF4-FFF2-40B4-BE49-F238E27FC236}">
              <a16:creationId xmlns:a16="http://schemas.microsoft.com/office/drawing/2014/main" id="{927C57B5-ECB1-4073-B25E-DBD8EE19B001}"/>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a:extLst>
            <a:ext uri="{FF2B5EF4-FFF2-40B4-BE49-F238E27FC236}">
              <a16:creationId xmlns:a16="http://schemas.microsoft.com/office/drawing/2014/main" id="{E5E1803D-5A4B-4BC9-9DA2-031ED86ADFEC}"/>
            </a:ext>
          </a:extLst>
        </xdr:cNvPr>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a:extLst>
            <a:ext uri="{FF2B5EF4-FFF2-40B4-BE49-F238E27FC236}">
              <a16:creationId xmlns:a16="http://schemas.microsoft.com/office/drawing/2014/main" id="{7397B35D-4783-4962-B0D4-403DA0F306C4}"/>
            </a:ext>
          </a:extLst>
        </xdr:cNvPr>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46567</xdr:rowOff>
    </xdr:to>
    <xdr:cxnSp macro="">
      <xdr:nvCxnSpPr>
        <xdr:cNvPr id="384" name="直線コネクタ 383">
          <a:extLst>
            <a:ext uri="{FF2B5EF4-FFF2-40B4-BE49-F238E27FC236}">
              <a16:creationId xmlns:a16="http://schemas.microsoft.com/office/drawing/2014/main" id="{18D4DD8F-03BF-4BC2-8B30-12106119E863}"/>
            </a:ext>
          </a:extLst>
        </xdr:cNvPr>
        <xdr:cNvCxnSpPr/>
      </xdr:nvCxnSpPr>
      <xdr:spPr>
        <a:xfrm>
          <a:off x="16179800" y="68723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135483</xdr:rowOff>
    </xdr:from>
    <xdr:ext cx="762000" cy="259045"/>
    <xdr:sp macro="" textlink="">
      <xdr:nvSpPr>
        <xdr:cNvPr id="385" name="公債費負担の状況平均値テキスト">
          <a:extLst>
            <a:ext uri="{FF2B5EF4-FFF2-40B4-BE49-F238E27FC236}">
              <a16:creationId xmlns:a16="http://schemas.microsoft.com/office/drawing/2014/main" id="{E19E0A61-F2D1-4B1B-9C47-00FFF8F66985}"/>
            </a:ext>
          </a:extLst>
        </xdr:cNvPr>
        <xdr:cNvSpPr txBox="1"/>
      </xdr:nvSpPr>
      <xdr:spPr>
        <a:xfrm>
          <a:off x="17106900" y="665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a:extLst>
            <a:ext uri="{FF2B5EF4-FFF2-40B4-BE49-F238E27FC236}">
              <a16:creationId xmlns:a16="http://schemas.microsoft.com/office/drawing/2014/main" id="{E719C3A2-1F0C-4CFF-A9DA-93B818D27F4C}"/>
            </a:ext>
          </a:extLst>
        </xdr:cNvPr>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38523</xdr:rowOff>
    </xdr:to>
    <xdr:cxnSp macro="">
      <xdr:nvCxnSpPr>
        <xdr:cNvPr id="387" name="直線コネクタ 386">
          <a:extLst>
            <a:ext uri="{FF2B5EF4-FFF2-40B4-BE49-F238E27FC236}">
              <a16:creationId xmlns:a16="http://schemas.microsoft.com/office/drawing/2014/main" id="{CE1EA1F5-EC7F-4945-9B99-2138FCEDA527}"/>
            </a:ext>
          </a:extLst>
        </xdr:cNvPr>
        <xdr:cNvCxnSpPr/>
      </xdr:nvCxnSpPr>
      <xdr:spPr>
        <a:xfrm flipV="1">
          <a:off x="15290800" y="687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a:extLst>
            <a:ext uri="{FF2B5EF4-FFF2-40B4-BE49-F238E27FC236}">
              <a16:creationId xmlns:a16="http://schemas.microsoft.com/office/drawing/2014/main" id="{11DC5D40-0F62-4498-8363-45ED29E5C95D}"/>
            </a:ext>
          </a:extLst>
        </xdr:cNvPr>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389" name="テキスト ボックス 388">
          <a:extLst>
            <a:ext uri="{FF2B5EF4-FFF2-40B4-BE49-F238E27FC236}">
              <a16:creationId xmlns:a16="http://schemas.microsoft.com/office/drawing/2014/main" id="{43B5A177-C8FC-4B4D-BF74-D1CF8D5544FF}"/>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38523</xdr:rowOff>
    </xdr:to>
    <xdr:cxnSp macro="">
      <xdr:nvCxnSpPr>
        <xdr:cNvPr id="390" name="直線コネクタ 389">
          <a:extLst>
            <a:ext uri="{FF2B5EF4-FFF2-40B4-BE49-F238E27FC236}">
              <a16:creationId xmlns:a16="http://schemas.microsoft.com/office/drawing/2014/main" id="{1A2D0A15-5411-47B0-9337-A5DB434B033F}"/>
            </a:ext>
          </a:extLst>
        </xdr:cNvPr>
        <xdr:cNvCxnSpPr/>
      </xdr:nvCxnSpPr>
      <xdr:spPr>
        <a:xfrm>
          <a:off x="14401800" y="68804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91" name="フローチャート: 判断 390">
          <a:extLst>
            <a:ext uri="{FF2B5EF4-FFF2-40B4-BE49-F238E27FC236}">
              <a16:creationId xmlns:a16="http://schemas.microsoft.com/office/drawing/2014/main" id="{BABC8F25-119E-45B2-A8F0-D8096E406340}"/>
            </a:ext>
          </a:extLst>
        </xdr:cNvPr>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392" name="テキスト ボックス 391">
          <a:extLst>
            <a:ext uri="{FF2B5EF4-FFF2-40B4-BE49-F238E27FC236}">
              <a16:creationId xmlns:a16="http://schemas.microsoft.com/office/drawing/2014/main" id="{382611FF-6B36-40F6-9464-18CE9D34131A}"/>
            </a:ext>
          </a:extLst>
        </xdr:cNvPr>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161713</xdr:rowOff>
    </xdr:from>
    <xdr:to>
      <xdr:col>68</xdr:col>
      <xdr:colOff>152400</xdr:colOff>
      <xdr:row>40</xdr:row>
      <xdr:rowOff>22437</xdr:rowOff>
    </xdr:to>
    <xdr:cxnSp macro="">
      <xdr:nvCxnSpPr>
        <xdr:cNvPr id="393" name="直線コネクタ 392">
          <a:extLst>
            <a:ext uri="{FF2B5EF4-FFF2-40B4-BE49-F238E27FC236}">
              <a16:creationId xmlns:a16="http://schemas.microsoft.com/office/drawing/2014/main" id="{63F37D03-AAAF-4A79-BA71-EB96477A4C00}"/>
            </a:ext>
          </a:extLst>
        </xdr:cNvPr>
        <xdr:cNvCxnSpPr/>
      </xdr:nvCxnSpPr>
      <xdr:spPr>
        <a:xfrm>
          <a:off x="13512800" y="68482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a:extLst>
            <a:ext uri="{FF2B5EF4-FFF2-40B4-BE49-F238E27FC236}">
              <a16:creationId xmlns:a16="http://schemas.microsoft.com/office/drawing/2014/main" id="{9B1A85D8-B513-41BA-A89B-FD64A4083EDC}"/>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5" name="テキスト ボックス 394">
          <a:extLst>
            <a:ext uri="{FF2B5EF4-FFF2-40B4-BE49-F238E27FC236}">
              <a16:creationId xmlns:a16="http://schemas.microsoft.com/office/drawing/2014/main" id="{440A8059-9560-419F-A791-D81F2A99504D}"/>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CC6A37B2-52A1-4C0C-9D19-8CE72EC63228}"/>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a:extLst>
            <a:ext uri="{FF2B5EF4-FFF2-40B4-BE49-F238E27FC236}">
              <a16:creationId xmlns:a16="http://schemas.microsoft.com/office/drawing/2014/main" id="{BF327B05-A4F3-4C35-AF41-87BBCF8F946B}"/>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D9B8E69-646B-48EE-9BC0-C782E26D0E1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7BE4023-6604-456D-A327-22CFDE6C685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1F147D81-7F17-413D-8FBB-615BFAA32F9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13047E8-EA5B-4DAC-B981-B14EB48D679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C7EA5230-4E7B-459F-A12B-C42BC5371D6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3" name="楕円 402">
          <a:extLst>
            <a:ext uri="{FF2B5EF4-FFF2-40B4-BE49-F238E27FC236}">
              <a16:creationId xmlns:a16="http://schemas.microsoft.com/office/drawing/2014/main" id="{FAD5710B-D14D-4E81-ABED-BD3490C68CAB}"/>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139294</xdr:rowOff>
    </xdr:from>
    <xdr:ext cx="762000" cy="259045"/>
    <xdr:sp macro="" textlink="">
      <xdr:nvSpPr>
        <xdr:cNvPr id="404" name="公債費負担の状況該当値テキスト">
          <a:extLst>
            <a:ext uri="{FF2B5EF4-FFF2-40B4-BE49-F238E27FC236}">
              <a16:creationId xmlns:a16="http://schemas.microsoft.com/office/drawing/2014/main" id="{04CE1E25-6668-45E7-9E75-1D12BD4B9FC1}"/>
            </a:ext>
          </a:extLst>
        </xdr:cNvPr>
        <xdr:cNvSpPr txBox="1"/>
      </xdr:nvSpPr>
      <xdr:spPr>
        <a:xfrm>
          <a:off x="17106900" y="68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5" name="楕円 404">
          <a:extLst>
            <a:ext uri="{FF2B5EF4-FFF2-40B4-BE49-F238E27FC236}">
              <a16:creationId xmlns:a16="http://schemas.microsoft.com/office/drawing/2014/main" id="{6E327327-F9E0-4E6A-B409-489174E8E703}"/>
            </a:ext>
          </a:extLst>
        </xdr:cNvPr>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406" name="テキスト ボックス 405">
          <a:extLst>
            <a:ext uri="{FF2B5EF4-FFF2-40B4-BE49-F238E27FC236}">
              <a16:creationId xmlns:a16="http://schemas.microsoft.com/office/drawing/2014/main" id="{6CCE8B03-2E38-4A3D-8D58-8321EFB72BB4}"/>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7" name="楕円 406">
          <a:extLst>
            <a:ext uri="{FF2B5EF4-FFF2-40B4-BE49-F238E27FC236}">
              <a16:creationId xmlns:a16="http://schemas.microsoft.com/office/drawing/2014/main" id="{B4630659-02CF-49CD-804F-38E412689AC2}"/>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408" name="テキスト ボックス 407">
          <a:extLst>
            <a:ext uri="{FF2B5EF4-FFF2-40B4-BE49-F238E27FC236}">
              <a16:creationId xmlns:a16="http://schemas.microsoft.com/office/drawing/2014/main" id="{03D51583-AF0F-4908-A463-F0DB5B93C65B}"/>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9" name="楕円 408">
          <a:extLst>
            <a:ext uri="{FF2B5EF4-FFF2-40B4-BE49-F238E27FC236}">
              <a16:creationId xmlns:a16="http://schemas.microsoft.com/office/drawing/2014/main" id="{95EA2752-5904-4635-88EB-DF701E6FC58A}"/>
            </a:ext>
          </a:extLst>
        </xdr:cNvPr>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410" name="テキスト ボックス 409">
          <a:extLst>
            <a:ext uri="{FF2B5EF4-FFF2-40B4-BE49-F238E27FC236}">
              <a16:creationId xmlns:a16="http://schemas.microsoft.com/office/drawing/2014/main" id="{C36A5B86-C919-49D0-AE2A-F3E54613ADEC}"/>
            </a:ext>
          </a:extLst>
        </xdr:cNvPr>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411" name="楕円 410">
          <a:extLst>
            <a:ext uri="{FF2B5EF4-FFF2-40B4-BE49-F238E27FC236}">
              <a16:creationId xmlns:a16="http://schemas.microsoft.com/office/drawing/2014/main" id="{57A405BB-0124-40D3-B679-6DECE203D3B8}"/>
            </a:ext>
          </a:extLst>
        </xdr:cNvPr>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412" name="テキスト ボックス 411">
          <a:extLst>
            <a:ext uri="{FF2B5EF4-FFF2-40B4-BE49-F238E27FC236}">
              <a16:creationId xmlns:a16="http://schemas.microsoft.com/office/drawing/2014/main" id="{370E2A78-AB88-4DD2-9C94-E48CB38F7CEE}"/>
            </a:ext>
          </a:extLst>
        </xdr:cNvPr>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411151C1-93AF-42C1-BB89-5ECE2911679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797492F0-ABE0-41F6-A836-B8A71DAACA0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E7E7E1CF-D213-4D85-9F9B-C0E2BC8248A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A34BC812-E65A-4C04-86F5-181AA3986AE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5668990-B476-4BB3-BF7F-C4B6D32176C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A28D85E5-B96D-4D16-9F79-0296D5D7743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93061DE0-75A3-46E1-91A0-842D3EB5C16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36565C83-5D24-4C32-BDAB-DA727085C37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43522B87-22C3-4C25-89A7-1959F26CD0E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E9FDEAD-B1D9-40F2-B82B-7089E310629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5BA6AD4E-0470-4122-A0A8-382E8F9DF87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5D4B02BE-6357-4492-A7C8-F518B8A0BBB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78636E87-AEF0-4EB6-B830-268B865B2AB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将来負担比率については、前年度に引き続き充当可能財源等が将来負担額を上回ったことにより、値なし（マイナス）となった。</a:t>
          </a:r>
        </a:p>
        <a:p>
          <a:r>
            <a:rPr kumimoji="1" lang="ja-JP" altLang="en-US" sz="1300">
              <a:latin typeface="ＭＳ Ｐゴシック" panose="020B0600070205080204" pitchFamily="50" charset="-128"/>
              <a:ea typeface="ＭＳ Ｐゴシック" panose="020B0600070205080204" pitchFamily="50" charset="-128"/>
            </a:rPr>
            <a:t>今後については、合併特例債や過疎対策事業債の発行が予定されているとともに、財政調整基金をはじめとする充当可能基金の取り崩しが見込まれるため、将来負担比率が増加していくと予想される。そのため、当該数値の急激な上昇が生じないよう、起債の必要性を見極めるとともに、償還期間を長期間にするなど、計画的な借入を行う必要があ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C058AB57-EFDF-4F23-9BA9-F09C1DC21B1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2955D14B-A3E3-49BF-BE03-60CC4840A41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617DA70B-39D6-4BEB-86B8-915B49B7B8D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D9B2C316-27A5-4581-8090-423D1F9554F6}"/>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BD337593-B429-488D-8E26-27023BD46F73}"/>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733DC4D1-A779-4C9B-821F-6D5D13E0D545}"/>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2292621-A2D9-4869-BD84-CB10CA556664}"/>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ECC2799C-DCD8-4BE4-9601-61CAA8F2BD11}"/>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DE80289C-52E3-4236-AD85-20BE9671CB87}"/>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ADBA2C78-7A15-4E01-B4A9-D0A5E0B58D33}"/>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6F179175-FAB5-494D-B26E-354706CDD2C5}"/>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432E3639-425E-4193-A0D6-7A5DA79B3FD1}"/>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91916B2C-19EB-47E6-A000-F85787C07201}"/>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B631D1DA-EE1E-4C12-ADD4-21BBBB388D6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DAD058E1-809D-44D4-87BE-93636637A4F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41" name="直線コネクタ 440">
          <a:extLst>
            <a:ext uri="{FF2B5EF4-FFF2-40B4-BE49-F238E27FC236}">
              <a16:creationId xmlns:a16="http://schemas.microsoft.com/office/drawing/2014/main" id="{2A81C4AF-7BF6-40E8-B7D0-0088F7600DA1}"/>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2" name="将来負担の状況最小値テキスト">
          <a:extLst>
            <a:ext uri="{FF2B5EF4-FFF2-40B4-BE49-F238E27FC236}">
              <a16:creationId xmlns:a16="http://schemas.microsoft.com/office/drawing/2014/main" id="{76DEDD27-BF4E-4F88-9D7E-8080FBAB1986}"/>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3" name="直線コネクタ 442">
          <a:extLst>
            <a:ext uri="{FF2B5EF4-FFF2-40B4-BE49-F238E27FC236}">
              <a16:creationId xmlns:a16="http://schemas.microsoft.com/office/drawing/2014/main" id="{DCE256BD-9154-4C1B-8F04-E8C45A98678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CB3A4DA1-4B1E-455D-BB94-82B1126D64D7}"/>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8CB1C540-4EE3-410F-8C95-540D5E6093A7}"/>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148660</xdr:rowOff>
    </xdr:from>
    <xdr:to>
      <xdr:col>72</xdr:col>
      <xdr:colOff>203200</xdr:colOff>
      <xdr:row>15</xdr:row>
      <xdr:rowOff>12065</xdr:rowOff>
    </xdr:to>
    <xdr:cxnSp macro="">
      <xdr:nvCxnSpPr>
        <xdr:cNvPr id="446" name="直線コネクタ 445">
          <a:extLst>
            <a:ext uri="{FF2B5EF4-FFF2-40B4-BE49-F238E27FC236}">
              <a16:creationId xmlns:a16="http://schemas.microsoft.com/office/drawing/2014/main" id="{94DDFB13-0185-4EC8-A953-14B7F7EBBAD9}"/>
            </a:ext>
          </a:extLst>
        </xdr:cNvPr>
        <xdr:cNvCxnSpPr/>
      </xdr:nvCxnSpPr>
      <xdr:spPr>
        <a:xfrm>
          <a:off x="14401800" y="2548960"/>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135484</xdr:rowOff>
    </xdr:from>
    <xdr:ext cx="762000" cy="259045"/>
    <xdr:sp macro="" textlink="">
      <xdr:nvSpPr>
        <xdr:cNvPr id="447" name="将来負担の状況平均値テキスト">
          <a:extLst>
            <a:ext uri="{FF2B5EF4-FFF2-40B4-BE49-F238E27FC236}">
              <a16:creationId xmlns:a16="http://schemas.microsoft.com/office/drawing/2014/main" id="{CA400D24-9CD2-40B2-8798-FB8DB30DC028}"/>
            </a:ext>
          </a:extLst>
        </xdr:cNvPr>
        <xdr:cNvSpPr txBox="1"/>
      </xdr:nvSpPr>
      <xdr:spPr>
        <a:xfrm>
          <a:off x="17106900" y="236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8" name="フローチャート: 判断 447">
          <a:extLst>
            <a:ext uri="{FF2B5EF4-FFF2-40B4-BE49-F238E27FC236}">
              <a16:creationId xmlns:a16="http://schemas.microsoft.com/office/drawing/2014/main" id="{E829D091-4042-4DB7-9CC4-6FE88FCA50C8}"/>
            </a:ext>
          </a:extLst>
        </xdr:cNvPr>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136596</xdr:rowOff>
    </xdr:from>
    <xdr:to>
      <xdr:col>68</xdr:col>
      <xdr:colOff>152400</xdr:colOff>
      <xdr:row>14</xdr:row>
      <xdr:rowOff>148660</xdr:rowOff>
    </xdr:to>
    <xdr:cxnSp macro="">
      <xdr:nvCxnSpPr>
        <xdr:cNvPr id="449" name="直線コネクタ 448">
          <a:extLst>
            <a:ext uri="{FF2B5EF4-FFF2-40B4-BE49-F238E27FC236}">
              <a16:creationId xmlns:a16="http://schemas.microsoft.com/office/drawing/2014/main" id="{9B99F26C-560A-4288-B588-959D719D1E7C}"/>
            </a:ext>
          </a:extLst>
        </xdr:cNvPr>
        <xdr:cNvCxnSpPr/>
      </xdr:nvCxnSpPr>
      <xdr:spPr>
        <a:xfrm>
          <a:off x="13512800" y="2536896"/>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97860</xdr:rowOff>
    </xdr:from>
    <xdr:to>
      <xdr:col>77</xdr:col>
      <xdr:colOff>95250</xdr:colOff>
      <xdr:row>15</xdr:row>
      <xdr:rowOff>28010</xdr:rowOff>
    </xdr:to>
    <xdr:sp macro="" textlink="">
      <xdr:nvSpPr>
        <xdr:cNvPr id="450" name="フローチャート: 判断 449">
          <a:extLst>
            <a:ext uri="{FF2B5EF4-FFF2-40B4-BE49-F238E27FC236}">
              <a16:creationId xmlns:a16="http://schemas.microsoft.com/office/drawing/2014/main" id="{765CAFD9-F82A-4462-85A3-501C064EECBB}"/>
            </a:ext>
          </a:extLst>
        </xdr:cNvPr>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51" name="テキスト ボックス 450">
          <a:extLst>
            <a:ext uri="{FF2B5EF4-FFF2-40B4-BE49-F238E27FC236}">
              <a16:creationId xmlns:a16="http://schemas.microsoft.com/office/drawing/2014/main" id="{716BC12A-165A-48E3-B045-4723F05CC559}"/>
            </a:ext>
          </a:extLst>
        </xdr:cNvPr>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52" name="フローチャート: 判断 451">
          <a:extLst>
            <a:ext uri="{FF2B5EF4-FFF2-40B4-BE49-F238E27FC236}">
              <a16:creationId xmlns:a16="http://schemas.microsoft.com/office/drawing/2014/main" id="{197E8F6D-F5D0-4EC2-9855-F44C5930C00E}"/>
            </a:ext>
          </a:extLst>
        </xdr:cNvPr>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53" name="テキスト ボックス 452">
          <a:extLst>
            <a:ext uri="{FF2B5EF4-FFF2-40B4-BE49-F238E27FC236}">
              <a16:creationId xmlns:a16="http://schemas.microsoft.com/office/drawing/2014/main" id="{D628D757-70DA-4D33-A058-D853FA048D3E}"/>
            </a:ext>
          </a:extLst>
        </xdr:cNvPr>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119309</xdr:rowOff>
    </xdr:from>
    <xdr:to>
      <xdr:col>68</xdr:col>
      <xdr:colOff>203200</xdr:colOff>
      <xdr:row>15</xdr:row>
      <xdr:rowOff>49459</xdr:rowOff>
    </xdr:to>
    <xdr:sp macro="" textlink="">
      <xdr:nvSpPr>
        <xdr:cNvPr id="454" name="フローチャート: 判断 453">
          <a:extLst>
            <a:ext uri="{FF2B5EF4-FFF2-40B4-BE49-F238E27FC236}">
              <a16:creationId xmlns:a16="http://schemas.microsoft.com/office/drawing/2014/main" id="{19154625-FEBC-4D74-B7AA-11119FFFB0D3}"/>
            </a:ext>
          </a:extLst>
        </xdr:cNvPr>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34236</xdr:rowOff>
    </xdr:from>
    <xdr:ext cx="762000" cy="259045"/>
    <xdr:sp macro="" textlink="">
      <xdr:nvSpPr>
        <xdr:cNvPr id="455" name="テキスト ボックス 454">
          <a:extLst>
            <a:ext uri="{FF2B5EF4-FFF2-40B4-BE49-F238E27FC236}">
              <a16:creationId xmlns:a16="http://schemas.microsoft.com/office/drawing/2014/main" id="{1A31BB14-CDF6-42C6-AE75-8FC0933A8A86}"/>
            </a:ext>
          </a:extLst>
        </xdr:cNvPr>
        <xdr:cNvSpPr txBox="1"/>
      </xdr:nvSpPr>
      <xdr:spPr>
        <a:xfrm>
          <a:off x="14020800" y="260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6" name="フローチャート: 判断 455">
          <a:extLst>
            <a:ext uri="{FF2B5EF4-FFF2-40B4-BE49-F238E27FC236}">
              <a16:creationId xmlns:a16="http://schemas.microsoft.com/office/drawing/2014/main" id="{066D4056-EC83-4190-9E8F-9D9B8204D401}"/>
            </a:ext>
          </a:extLst>
        </xdr:cNvPr>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39599</xdr:rowOff>
    </xdr:from>
    <xdr:ext cx="762000" cy="259045"/>
    <xdr:sp macro="" textlink="">
      <xdr:nvSpPr>
        <xdr:cNvPr id="457" name="テキスト ボックス 456">
          <a:extLst>
            <a:ext uri="{FF2B5EF4-FFF2-40B4-BE49-F238E27FC236}">
              <a16:creationId xmlns:a16="http://schemas.microsoft.com/office/drawing/2014/main" id="{4DEEB2B6-A821-49E6-A5A2-4807DB37C6C4}"/>
            </a:ext>
          </a:extLst>
        </xdr:cNvPr>
        <xdr:cNvSpPr txBox="1"/>
      </xdr:nvSpPr>
      <xdr:spPr>
        <a:xfrm>
          <a:off x="13131800" y="261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09D456D-5E3F-4B18-95DB-D21F922A197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7364B6C-0197-4F06-BB3C-532E79BC17C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F0D08005-4CEB-4456-B028-C573E965FA3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EDEDBA4E-33A2-4B96-8729-EB48E419771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C5C44ED3-555C-4F03-9457-33FD5654F1C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132715</xdr:rowOff>
    </xdr:from>
    <xdr:to>
      <xdr:col>73</xdr:col>
      <xdr:colOff>44450</xdr:colOff>
      <xdr:row>15</xdr:row>
      <xdr:rowOff>62865</xdr:rowOff>
    </xdr:to>
    <xdr:sp macro="" textlink="">
      <xdr:nvSpPr>
        <xdr:cNvPr id="463" name="楕円 462">
          <a:extLst>
            <a:ext uri="{FF2B5EF4-FFF2-40B4-BE49-F238E27FC236}">
              <a16:creationId xmlns:a16="http://schemas.microsoft.com/office/drawing/2014/main" id="{0B4C0429-8981-4EBD-92EE-08AFA4426900}"/>
            </a:ext>
          </a:extLst>
        </xdr:cNvPr>
        <xdr:cNvSpPr/>
      </xdr:nvSpPr>
      <xdr:spPr>
        <a:xfrm>
          <a:off x="15240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47642</xdr:rowOff>
    </xdr:from>
    <xdr:ext cx="762000" cy="259045"/>
    <xdr:sp macro="" textlink="">
      <xdr:nvSpPr>
        <xdr:cNvPr id="464" name="テキスト ボックス 463">
          <a:extLst>
            <a:ext uri="{FF2B5EF4-FFF2-40B4-BE49-F238E27FC236}">
              <a16:creationId xmlns:a16="http://schemas.microsoft.com/office/drawing/2014/main" id="{689763EB-F539-4A3D-9C18-E6ED9CC4EC6E}"/>
            </a:ext>
          </a:extLst>
        </xdr:cNvPr>
        <xdr:cNvSpPr txBox="1"/>
      </xdr:nvSpPr>
      <xdr:spPr>
        <a:xfrm>
          <a:off x="14909800" y="261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97860</xdr:rowOff>
    </xdr:from>
    <xdr:to>
      <xdr:col>68</xdr:col>
      <xdr:colOff>203200</xdr:colOff>
      <xdr:row>15</xdr:row>
      <xdr:rowOff>28010</xdr:rowOff>
    </xdr:to>
    <xdr:sp macro="" textlink="">
      <xdr:nvSpPr>
        <xdr:cNvPr id="465" name="楕円 464">
          <a:extLst>
            <a:ext uri="{FF2B5EF4-FFF2-40B4-BE49-F238E27FC236}">
              <a16:creationId xmlns:a16="http://schemas.microsoft.com/office/drawing/2014/main" id="{2B84BA67-5CCB-4763-A428-79B114D99CA7}"/>
            </a:ext>
          </a:extLst>
        </xdr:cNvPr>
        <xdr:cNvSpPr/>
      </xdr:nvSpPr>
      <xdr:spPr>
        <a:xfrm>
          <a:off x="14351000" y="24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38187</xdr:rowOff>
    </xdr:from>
    <xdr:ext cx="762000" cy="259045"/>
    <xdr:sp macro="" textlink="">
      <xdr:nvSpPr>
        <xdr:cNvPr id="466" name="テキスト ボックス 465">
          <a:extLst>
            <a:ext uri="{FF2B5EF4-FFF2-40B4-BE49-F238E27FC236}">
              <a16:creationId xmlns:a16="http://schemas.microsoft.com/office/drawing/2014/main" id="{7C92FF03-E26D-4D16-8C67-0775C4BBC286}"/>
            </a:ext>
          </a:extLst>
        </xdr:cNvPr>
        <xdr:cNvSpPr txBox="1"/>
      </xdr:nvSpPr>
      <xdr:spPr>
        <a:xfrm>
          <a:off x="14020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85796</xdr:rowOff>
    </xdr:from>
    <xdr:to>
      <xdr:col>64</xdr:col>
      <xdr:colOff>152400</xdr:colOff>
      <xdr:row>15</xdr:row>
      <xdr:rowOff>15946</xdr:rowOff>
    </xdr:to>
    <xdr:sp macro="" textlink="">
      <xdr:nvSpPr>
        <xdr:cNvPr id="467" name="楕円 466">
          <a:extLst>
            <a:ext uri="{FF2B5EF4-FFF2-40B4-BE49-F238E27FC236}">
              <a16:creationId xmlns:a16="http://schemas.microsoft.com/office/drawing/2014/main" id="{D697F884-C174-4092-803B-8BD1C7771793}"/>
            </a:ext>
          </a:extLst>
        </xdr:cNvPr>
        <xdr:cNvSpPr/>
      </xdr:nvSpPr>
      <xdr:spPr>
        <a:xfrm>
          <a:off x="13462000" y="24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26123</xdr:rowOff>
    </xdr:from>
    <xdr:ext cx="762000" cy="259045"/>
    <xdr:sp macro="" textlink="">
      <xdr:nvSpPr>
        <xdr:cNvPr id="468" name="テキスト ボックス 467">
          <a:extLst>
            <a:ext uri="{FF2B5EF4-FFF2-40B4-BE49-F238E27FC236}">
              <a16:creationId xmlns:a16="http://schemas.microsoft.com/office/drawing/2014/main" id="{8C4953F9-FF08-45E9-94ED-ED65BF12BAD3}"/>
            </a:ext>
          </a:extLst>
        </xdr:cNvPr>
        <xdr:cNvSpPr txBox="1"/>
      </xdr:nvSpPr>
      <xdr:spPr>
        <a:xfrm>
          <a:off x="13131800" y="22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38,377
36,931
205.81
25,371,110
23,935,936
932,996
13,511,158
24,063,183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人件費決算額は、正規職員数の減少等による職員給の減少により前年度と比較すると減少したものの、経常経費充当一般財源等</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百万円の減少に対し経常一般財源収入等は</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百万円減少したことから、経常収支比率では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年度に策定した人員管理計画に基づき適正な定員管理を継続し人件費の抑制に努める一方、優秀な人材の確保に向けた検討も進めていく。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148772</xdr:rowOff>
    </xdr:from>
    <xdr:to>
      <xdr:col>24</xdr:col>
      <xdr:colOff>25400</xdr:colOff>
      <xdr:row>35</xdr:row>
      <xdr:rowOff>42636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780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148772</xdr:rowOff>
    </xdr:from>
    <xdr:to>
      <xdr:col>19</xdr:col>
      <xdr:colOff>187325</xdr:colOff>
      <xdr:row>35</xdr:row>
      <xdr:rowOff>151493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780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15620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151493</xdr:rowOff>
    </xdr:from>
    <xdr:to>
      <xdr:col>15</xdr:col>
      <xdr:colOff>98425</xdr:colOff>
      <xdr:row>35</xdr:row>
      <xdr:rowOff>162378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5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18341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97064</xdr:rowOff>
    </xdr:from>
    <xdr:to>
      <xdr:col>11</xdr:col>
      <xdr:colOff>9525</xdr:colOff>
      <xdr:row>35</xdr:row>
      <xdr:rowOff>162378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978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91820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163286</xdr:rowOff>
    </xdr:from>
    <xdr:to>
      <xdr:col>24</xdr:col>
      <xdr:colOff>76200</xdr:colOff>
      <xdr:row>35</xdr:row>
      <xdr:rowOff>93436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97972</xdr:rowOff>
    </xdr:from>
    <xdr:to>
      <xdr:col>20</xdr:col>
      <xdr:colOff>38100</xdr:colOff>
      <xdr:row>35</xdr:row>
      <xdr:rowOff>28122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38299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111578</xdr:rowOff>
    </xdr:from>
    <xdr:to>
      <xdr:col>11</xdr:col>
      <xdr:colOff>60325</xdr:colOff>
      <xdr:row>36</xdr:row>
      <xdr:rowOff>41728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51905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46264</xdr:rowOff>
    </xdr:from>
    <xdr:to>
      <xdr:col>6</xdr:col>
      <xdr:colOff>171450</xdr:colOff>
      <xdr:row>35</xdr:row>
      <xdr:rowOff>147864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158041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物件費は，物価高騰や業務委託により経常経費充当一般財源等が</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百万円増額したことから、経常収支比率では前年度より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今後については公共施設等総合管理計画に基づき同類施設の統廃合を進めることで、物件費の増加を抑制していく。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114300</xdr:rowOff>
    </xdr:from>
    <xdr:to>
      <xdr:col>82</xdr:col>
      <xdr:colOff>107950</xdr:colOff>
      <xdr:row>16</xdr:row>
      <xdr:rowOff>25400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146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73677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114300</xdr:rowOff>
    </xdr:from>
    <xdr:to>
      <xdr:col>78</xdr:col>
      <xdr:colOff>69850</xdr:colOff>
      <xdr:row>14</xdr:row>
      <xdr:rowOff>114300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1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114300</xdr:rowOff>
    </xdr:from>
    <xdr:to>
      <xdr:col>73</xdr:col>
      <xdr:colOff>180975</xdr:colOff>
      <xdr:row>16</xdr:row>
      <xdr:rowOff>76200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146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19050</xdr:rowOff>
    </xdr:from>
    <xdr:to>
      <xdr:col>69</xdr:col>
      <xdr:colOff>92075</xdr:colOff>
      <xdr:row>16</xdr:row>
      <xdr:rowOff>76200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90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63500</xdr:rowOff>
    </xdr:from>
    <xdr:to>
      <xdr:col>78</xdr:col>
      <xdr:colOff>120650</xdr:colOff>
      <xdr:row>14</xdr:row>
      <xdr:rowOff>165100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63500</xdr:rowOff>
    </xdr:from>
    <xdr:to>
      <xdr:col>74</xdr:col>
      <xdr:colOff>31750</xdr:colOff>
      <xdr:row>14</xdr:row>
      <xdr:rowOff>165100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25400</xdr:rowOff>
    </xdr:from>
    <xdr:to>
      <xdr:col>69</xdr:col>
      <xdr:colOff>142875</xdr:colOff>
      <xdr:row>16</xdr:row>
      <xdr:rowOff>127000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139700</xdr:rowOff>
    </xdr:from>
    <xdr:to>
      <xdr:col>65</xdr:col>
      <xdr:colOff>53975</xdr:colOff>
      <xdr:row>15</xdr:row>
      <xdr:rowOff>69850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80027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扶助費は、生活保護費の増加により経常経費充当一般財源等が前年度から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百万円増加したことが主な要因となり、経常収支比率は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扶助費については国の制度に基づく支出が大半を占めることから，審査事務の適正化を図り増加を最小限に抑えることで、経常収支比率の上昇を抑制していく方針である。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99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9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その他は、繰出金の経常経費充当一般財源等が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百万円減少したが、経常一般財源収入等が</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百万円減少したことにより、経常収支比率は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ポイントの増加となり、類似団体内平均値を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　</a:t>
          </a:r>
        </a:p>
        <a:p>
          <a:r>
            <a:rPr kumimoji="1" lang="ja-JP" altLang="en-US" sz="1300">
              <a:latin typeface="ＭＳ Ｐゴシック" panose="020B0600070205080204" pitchFamily="50" charset="-128"/>
              <a:ea typeface="ＭＳ Ｐゴシック" panose="020B0600070205080204" pitchFamily="50" charset="-128"/>
            </a:rPr>
            <a:t>　今後も高齢化に伴い介護保険特別会計や後期高齢者医療特別会計への繰出金は増加見込みであることから、保険税や使用料の見直しを行い、一般会計からの繰出の抑制を図っていく。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55</xdr:row>
      <xdr:rowOff>64407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723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42635</xdr:rowOff>
    </xdr:from>
    <xdr:to>
      <xdr:col>78</xdr:col>
      <xdr:colOff>69850</xdr:colOff>
      <xdr:row>55</xdr:row>
      <xdr:rowOff>151493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723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57</xdr:row>
      <xdr:rowOff>37193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812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61</xdr:row>
      <xdr:rowOff>58965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09843"/>
          <a:ext cx="889000" cy="70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13607</xdr:rowOff>
    </xdr:from>
    <xdr:to>
      <xdr:col>82</xdr:col>
      <xdr:colOff>158750</xdr:colOff>
      <xdr:row>55</xdr:row>
      <xdr:rowOff>115207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30134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163285</xdr:rowOff>
    </xdr:from>
    <xdr:to>
      <xdr:col>78</xdr:col>
      <xdr:colOff>120650</xdr:colOff>
      <xdr:row>55</xdr:row>
      <xdr:rowOff>93435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103612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8165</xdr:rowOff>
    </xdr:from>
    <xdr:to>
      <xdr:col>65</xdr:col>
      <xdr:colOff>53975</xdr:colOff>
      <xdr:row>61</xdr:row>
      <xdr:rowOff>109765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94542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補助費等は、経常経費充当一般財源等については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百万円減少したが、経常一般財源収入等は</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百万円減少したことから、経常収支比率では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ポイントの増加となった。類似団体内平均値と比較して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高い状況であり、要因はごみ処理業務や消防業務を行っている一部事務組合へ負担金を支出しているためである。今後も、一部事務組合の事業内容を精査し負担金等の抑制に努め、類似団体内平均値を目標として取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43180</xdr:rowOff>
    </xdr:from>
    <xdr:to>
      <xdr:col>82</xdr:col>
      <xdr:colOff>107950</xdr:colOff>
      <xdr:row>38</xdr:row>
      <xdr:rowOff>96520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558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43180</xdr:rowOff>
    </xdr:from>
    <xdr:to>
      <xdr:col>78</xdr:col>
      <xdr:colOff>69850</xdr:colOff>
      <xdr:row>39</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558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123190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687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77470</xdr:rowOff>
    </xdr:from>
    <xdr:to>
      <xdr:col>69</xdr:col>
      <xdr:colOff>92075</xdr:colOff>
      <xdr:row>39</xdr:row>
      <xdr:rowOff>123190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42112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45720</xdr:rowOff>
    </xdr:from>
    <xdr:to>
      <xdr:col>82</xdr:col>
      <xdr:colOff>158750</xdr:colOff>
      <xdr:row>38</xdr:row>
      <xdr:rowOff>147320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17797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163830</xdr:rowOff>
    </xdr:from>
    <xdr:to>
      <xdr:col>78</xdr:col>
      <xdr:colOff>120650</xdr:colOff>
      <xdr:row>38</xdr:row>
      <xdr:rowOff>93980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72390</xdr:rowOff>
    </xdr:from>
    <xdr:to>
      <xdr:col>69</xdr:col>
      <xdr:colOff>142875</xdr:colOff>
      <xdr:row>40</xdr:row>
      <xdr:rowOff>2540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158767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公債費については、臨時財政対策債償還額が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百万円増加したことから、経常収支比率は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ポイント増加しているが、類似団体平均との比較では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ポイント低い状況である。</a:t>
          </a:r>
        </a:p>
        <a:p>
          <a:r>
            <a:rPr kumimoji="1" lang="ja-JP" altLang="en-US" sz="1300">
              <a:latin typeface="ＭＳ Ｐゴシック" panose="020B0600070205080204" pitchFamily="50" charset="-128"/>
              <a:ea typeface="ＭＳ Ｐゴシック" panose="020B0600070205080204" pitchFamily="50" charset="-128"/>
            </a:rPr>
            <a:t>　今後も合併特例債や臨時財政対策債の償還金が増加し、公債費は増加が予想されることから、地方債の償還期間を長期間にするなど借入を計画的に行い急激な増加を抑えていく。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78</xdr:row>
      <xdr:rowOff>17272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2989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124713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124713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2897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88137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1983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公債費以外では、経常経費充当一般財源等は</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百万円増加し、一方経常一般財源収入等は</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百万円減少していることから、経常収支比率としては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％となった。類似団体平均より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ポイント低い状況である。</a:t>
          </a:r>
        </a:p>
        <a:p>
          <a:r>
            <a:rPr kumimoji="1" lang="ja-JP" altLang="en-US" sz="1300">
              <a:latin typeface="ＭＳ Ｐゴシック" panose="020B0600070205080204" pitchFamily="50" charset="-128"/>
              <a:ea typeface="ＭＳ Ｐゴシック" panose="020B0600070205080204" pitchFamily="50" charset="-128"/>
            </a:rPr>
            <a:t>　引き続き、経常収支比率に占める割合が高い人件費や繰出金等の増加を抑制し、経常経費の抑制に努めていく。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69850</xdr:rowOff>
    </xdr:from>
    <xdr:to>
      <xdr:col>82</xdr:col>
      <xdr:colOff>107950</xdr:colOff>
      <xdr:row>75</xdr:row>
      <xdr:rowOff>31750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5857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120666</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69850</xdr:rowOff>
    </xdr:from>
    <xdr:to>
      <xdr:col>78</xdr:col>
      <xdr:colOff>69850</xdr:colOff>
      <xdr:row>75</xdr:row>
      <xdr:rowOff>130810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258570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130810</xdr:rowOff>
    </xdr:from>
    <xdr:to>
      <xdr:col>73</xdr:col>
      <xdr:colOff>180975</xdr:colOff>
      <xdr:row>78</xdr:row>
      <xdr:rowOff>111761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989560"/>
          <a:ext cx="889000" cy="49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101616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27939</xdr:rowOff>
    </xdr:from>
    <xdr:to>
      <xdr:col>69</xdr:col>
      <xdr:colOff>92075</xdr:colOff>
      <xdr:row>78</xdr:row>
      <xdr:rowOff>111761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4010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152400</xdr:rowOff>
    </xdr:from>
    <xdr:to>
      <xdr:col>82</xdr:col>
      <xdr:colOff>158750</xdr:colOff>
      <xdr:row>75</xdr:row>
      <xdr:rowOff>82550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168927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19050</xdr:rowOff>
    </xdr:from>
    <xdr:to>
      <xdr:col>78</xdr:col>
      <xdr:colOff>120650</xdr:colOff>
      <xdr:row>73</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130827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80010</xdr:rowOff>
    </xdr:from>
    <xdr:to>
      <xdr:col>74</xdr:col>
      <xdr:colOff>31750</xdr:colOff>
      <xdr:row>76</xdr:row>
      <xdr:rowOff>10161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20337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86516</xdr:rowOff>
    </xdr:from>
    <xdr:to>
      <xdr:col>29</xdr:col>
      <xdr:colOff>127000</xdr:colOff>
      <xdr:row>16</xdr:row>
      <xdr:rowOff>103743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77341"/>
          <a:ext cx="647700" cy="17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23342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42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103743</xdr:rowOff>
    </xdr:from>
    <xdr:to>
      <xdr:col>26</xdr:col>
      <xdr:colOff>50800</xdr:colOff>
      <xdr:row>16</xdr:row>
      <xdr:rowOff>108560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94568"/>
          <a:ext cx="698500" cy="4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142856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108560</xdr:rowOff>
    </xdr:from>
    <xdr:to>
      <xdr:col>22</xdr:col>
      <xdr:colOff>114300</xdr:colOff>
      <xdr:row>16</xdr:row>
      <xdr:rowOff>152124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99385"/>
          <a:ext cx="698500" cy="43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152124</xdr:rowOff>
    </xdr:from>
    <xdr:to>
      <xdr:col>18</xdr:col>
      <xdr:colOff>177800</xdr:colOff>
      <xdr:row>17</xdr:row>
      <xdr:rowOff>21643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42949"/>
          <a:ext cx="698500" cy="40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70087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35716</xdr:rowOff>
    </xdr:from>
    <xdr:to>
      <xdr:col>29</xdr:col>
      <xdr:colOff>177800</xdr:colOff>
      <xdr:row>16</xdr:row>
      <xdr:rowOff>137316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2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7793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9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52943</xdr:rowOff>
    </xdr:from>
    <xdr:to>
      <xdr:col>26</xdr:col>
      <xdr:colOff>101600</xdr:colOff>
      <xdr:row>16</xdr:row>
      <xdr:rowOff>154543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4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139320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30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57760</xdr:rowOff>
    </xdr:from>
    <xdr:to>
      <xdr:col>22</xdr:col>
      <xdr:colOff>165100</xdr:colOff>
      <xdr:row>16</xdr:row>
      <xdr:rowOff>159360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1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101324</xdr:rowOff>
    </xdr:from>
    <xdr:to>
      <xdr:col>19</xdr:col>
      <xdr:colOff>38100</xdr:colOff>
      <xdr:row>17</xdr:row>
      <xdr:rowOff>31474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9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16251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7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142293</xdr:rowOff>
    </xdr:from>
    <xdr:to>
      <xdr:col>15</xdr:col>
      <xdr:colOff>101600</xdr:colOff>
      <xdr:row>17</xdr:row>
      <xdr:rowOff>72443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3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82620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0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248935</xdr:rowOff>
    </xdr:from>
    <xdr:to>
      <xdr:col>29</xdr:col>
      <xdr:colOff>127000</xdr:colOff>
      <xdr:row>35</xdr:row>
      <xdr:rowOff>300302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59285"/>
          <a:ext cx="647700" cy="51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233713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44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300302</xdr:rowOff>
    </xdr:from>
    <xdr:to>
      <xdr:col>26</xdr:col>
      <xdr:colOff>50800</xdr:colOff>
      <xdr:row>35</xdr:row>
      <xdr:rowOff>304028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10652"/>
          <a:ext cx="698500" cy="3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5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304028</xdr:rowOff>
    </xdr:from>
    <xdr:to>
      <xdr:col>22</xdr:col>
      <xdr:colOff>114300</xdr:colOff>
      <xdr:row>36</xdr:row>
      <xdr:rowOff>19147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14378"/>
          <a:ext cx="698500" cy="58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35979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8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309857</xdr:rowOff>
    </xdr:from>
    <xdr:to>
      <xdr:col>18</xdr:col>
      <xdr:colOff>177800</xdr:colOff>
      <xdr:row>36</xdr:row>
      <xdr:rowOff>19147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20207"/>
          <a:ext cx="698500" cy="52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76192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47843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198135</xdr:rowOff>
    </xdr:from>
    <xdr:to>
      <xdr:col>29</xdr:col>
      <xdr:colOff>177800</xdr:colOff>
      <xdr:row>35</xdr:row>
      <xdr:rowOff>299735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08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43212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5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249502</xdr:rowOff>
    </xdr:from>
    <xdr:to>
      <xdr:col>26</xdr:col>
      <xdr:colOff>101600</xdr:colOff>
      <xdr:row>36</xdr:row>
      <xdr:rowOff>8202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59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18379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2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253228</xdr:rowOff>
    </xdr:from>
    <xdr:to>
      <xdr:col>22</xdr:col>
      <xdr:colOff>165100</xdr:colOff>
      <xdr:row>36</xdr:row>
      <xdr:rowOff>11928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63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3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311247</xdr:rowOff>
    </xdr:from>
    <xdr:to>
      <xdr:col>19</xdr:col>
      <xdr:colOff>38100</xdr:colOff>
      <xdr:row>36</xdr:row>
      <xdr:rowOff>69947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1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54724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0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259057</xdr:rowOff>
    </xdr:from>
    <xdr:to>
      <xdr:col>15</xdr:col>
      <xdr:colOff>101600</xdr:colOff>
      <xdr:row>36</xdr:row>
      <xdr:rowOff>17757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69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3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38,377
36,931
205.81
25,371,110
23,935,936
932,996
13,511,158
24,063,183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56163</xdr:rowOff>
    </xdr:from>
    <xdr:to>
      <xdr:col>24</xdr:col>
      <xdr:colOff>63500</xdr:colOff>
      <xdr:row>37</xdr:row>
      <xdr:rowOff>62057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99813"/>
          <a:ext cx="8382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164127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62057</xdr:rowOff>
    </xdr:from>
    <xdr:to>
      <xdr:col>19</xdr:col>
      <xdr:colOff>177800</xdr:colOff>
      <xdr:row>37</xdr:row>
      <xdr:rowOff>92413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05707"/>
          <a:ext cx="889000" cy="3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105904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92413</xdr:rowOff>
    </xdr:from>
    <xdr:to>
      <xdr:col>15</xdr:col>
      <xdr:colOff>50800</xdr:colOff>
      <xdr:row>37</xdr:row>
      <xdr:rowOff>111419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36063"/>
          <a:ext cx="8890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119342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111419</xdr:rowOff>
    </xdr:from>
    <xdr:to>
      <xdr:col>10</xdr:col>
      <xdr:colOff>114300</xdr:colOff>
      <xdr:row>37</xdr:row>
      <xdr:rowOff>156273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55069"/>
          <a:ext cx="889000" cy="4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69655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127115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5363</xdr:rowOff>
    </xdr:from>
    <xdr:to>
      <xdr:col>24</xdr:col>
      <xdr:colOff>114300</xdr:colOff>
      <xdr:row>37</xdr:row>
      <xdr:rowOff>106963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155240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11257</xdr:rowOff>
    </xdr:from>
    <xdr:to>
      <xdr:col>20</xdr:col>
      <xdr:colOff>38100</xdr:colOff>
      <xdr:row>37</xdr:row>
      <xdr:rowOff>112857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103984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41613</xdr:rowOff>
    </xdr:from>
    <xdr:to>
      <xdr:col>15</xdr:col>
      <xdr:colOff>101600</xdr:colOff>
      <xdr:row>37</xdr:row>
      <xdr:rowOff>143213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134339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7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60619</xdr:rowOff>
    </xdr:from>
    <xdr:to>
      <xdr:col>10</xdr:col>
      <xdr:colOff>165100</xdr:colOff>
      <xdr:row>37</xdr:row>
      <xdr:rowOff>162219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153346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105473</xdr:rowOff>
    </xdr:from>
    <xdr:to>
      <xdr:col>6</xdr:col>
      <xdr:colOff>38100</xdr:colOff>
      <xdr:row>38</xdr:row>
      <xdr:rowOff>35623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26750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166180</xdr:rowOff>
    </xdr:from>
    <xdr:to>
      <xdr:col>24</xdr:col>
      <xdr:colOff>63500</xdr:colOff>
      <xdr:row>57</xdr:row>
      <xdr:rowOff>46736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67380"/>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31576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46736</xdr:rowOff>
    </xdr:from>
    <xdr:to>
      <xdr:col>19</xdr:col>
      <xdr:colOff>177800</xdr:colOff>
      <xdr:row>57</xdr:row>
      <xdr:rowOff>87999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19386"/>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39158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87999</xdr:rowOff>
    </xdr:from>
    <xdr:to>
      <xdr:col>15</xdr:col>
      <xdr:colOff>50800</xdr:colOff>
      <xdr:row>58</xdr:row>
      <xdr:rowOff>63868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0649"/>
          <a:ext cx="889000" cy="14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89146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145377</xdr:rowOff>
    </xdr:from>
    <xdr:to>
      <xdr:col>10</xdr:col>
      <xdr:colOff>114300</xdr:colOff>
      <xdr:row>58</xdr:row>
      <xdr:rowOff>63868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18027"/>
          <a:ext cx="889000" cy="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12006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115380</xdr:rowOff>
    </xdr:from>
    <xdr:to>
      <xdr:col>24</xdr:col>
      <xdr:colOff>114300</xdr:colOff>
      <xdr:row>57</xdr:row>
      <xdr:rowOff>45530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93807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167386</xdr:rowOff>
    </xdr:from>
    <xdr:to>
      <xdr:col>20</xdr:col>
      <xdr:colOff>38100</xdr:colOff>
      <xdr:row>57</xdr:row>
      <xdr:rowOff>97536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88663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37199</xdr:rowOff>
    </xdr:from>
    <xdr:to>
      <xdr:col>15</xdr:col>
      <xdr:colOff>101600</xdr:colOff>
      <xdr:row>57</xdr:row>
      <xdr:rowOff>138799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129926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13068</xdr:rowOff>
    </xdr:from>
    <xdr:to>
      <xdr:col>10</xdr:col>
      <xdr:colOff>165100</xdr:colOff>
      <xdr:row>58</xdr:row>
      <xdr:rowOff>114668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105795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94577</xdr:rowOff>
    </xdr:from>
    <xdr:to>
      <xdr:col>6</xdr:col>
      <xdr:colOff>38100</xdr:colOff>
      <xdr:row>58</xdr:row>
      <xdr:rowOff>24727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15854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18084</xdr:rowOff>
    </xdr:from>
    <xdr:to>
      <xdr:col>24</xdr:col>
      <xdr:colOff>63500</xdr:colOff>
      <xdr:row>79</xdr:row>
      <xdr:rowOff>19323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62634"/>
          <a:ext cx="8382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16103</xdr:rowOff>
    </xdr:from>
    <xdr:to>
      <xdr:col>19</xdr:col>
      <xdr:colOff>177800</xdr:colOff>
      <xdr:row>79</xdr:row>
      <xdr:rowOff>18084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60653"/>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13475</xdr:rowOff>
    </xdr:from>
    <xdr:to>
      <xdr:col>15</xdr:col>
      <xdr:colOff>50800</xdr:colOff>
      <xdr:row>79</xdr:row>
      <xdr:rowOff>16103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58025"/>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96308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13475</xdr:rowOff>
    </xdr:from>
    <xdr:to>
      <xdr:col>10</xdr:col>
      <xdr:colOff>114300</xdr:colOff>
      <xdr:row>79</xdr:row>
      <xdr:rowOff>14846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5802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162735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141095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139973</xdr:rowOff>
    </xdr:from>
    <xdr:to>
      <xdr:col>24</xdr:col>
      <xdr:colOff>114300</xdr:colOff>
      <xdr:row>79</xdr:row>
      <xdr:rowOff>70123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54900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138734</xdr:rowOff>
    </xdr:from>
    <xdr:to>
      <xdr:col>20</xdr:col>
      <xdr:colOff>38100</xdr:colOff>
      <xdr:row>79</xdr:row>
      <xdr:rowOff>68884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60011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0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136753</xdr:rowOff>
    </xdr:from>
    <xdr:to>
      <xdr:col>15</xdr:col>
      <xdr:colOff>101600</xdr:colOff>
      <xdr:row>79</xdr:row>
      <xdr:rowOff>66903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58030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0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134125</xdr:rowOff>
    </xdr:from>
    <xdr:to>
      <xdr:col>10</xdr:col>
      <xdr:colOff>165100</xdr:colOff>
      <xdr:row>79</xdr:row>
      <xdr:rowOff>64275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55402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9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135496</xdr:rowOff>
    </xdr:from>
    <xdr:to>
      <xdr:col>6</xdr:col>
      <xdr:colOff>38100</xdr:colOff>
      <xdr:row>79</xdr:row>
      <xdr:rowOff>65646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56773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0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10737</xdr:rowOff>
    </xdr:from>
    <xdr:to>
      <xdr:col>24</xdr:col>
      <xdr:colOff>63500</xdr:colOff>
      <xdr:row>96</xdr:row>
      <xdr:rowOff>154560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69937"/>
          <a:ext cx="838200" cy="14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37972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54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10737</xdr:rowOff>
    </xdr:from>
    <xdr:to>
      <xdr:col>19</xdr:col>
      <xdr:colOff>177800</xdr:colOff>
      <xdr:row>97</xdr:row>
      <xdr:rowOff>141643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69937"/>
          <a:ext cx="889000" cy="30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109497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141643</xdr:rowOff>
    </xdr:from>
    <xdr:to>
      <xdr:col>15</xdr:col>
      <xdr:colOff>50800</xdr:colOff>
      <xdr:row>97</xdr:row>
      <xdr:rowOff>167198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72293"/>
          <a:ext cx="889000" cy="2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89575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167198</xdr:rowOff>
    </xdr:from>
    <xdr:to>
      <xdr:col>10</xdr:col>
      <xdr:colOff>114300</xdr:colOff>
      <xdr:row>98</xdr:row>
      <xdr:rowOff>37613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97848"/>
          <a:ext cx="889000" cy="4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133532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103760</xdr:rowOff>
    </xdr:from>
    <xdr:to>
      <xdr:col>24</xdr:col>
      <xdr:colOff>114300</xdr:colOff>
      <xdr:row>97</xdr:row>
      <xdr:rowOff>33910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82187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4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131387</xdr:rowOff>
    </xdr:from>
    <xdr:to>
      <xdr:col>20</xdr:col>
      <xdr:colOff>38100</xdr:colOff>
      <xdr:row>96</xdr:row>
      <xdr:rowOff>61537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52664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1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90843</xdr:rowOff>
    </xdr:from>
    <xdr:to>
      <xdr:col>15</xdr:col>
      <xdr:colOff>101600</xdr:colOff>
      <xdr:row>98</xdr:row>
      <xdr:rowOff>20993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12120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116398</xdr:rowOff>
    </xdr:from>
    <xdr:to>
      <xdr:col>10</xdr:col>
      <xdr:colOff>165100</xdr:colOff>
      <xdr:row>98</xdr:row>
      <xdr:rowOff>46548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4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37675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3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158263</xdr:rowOff>
    </xdr:from>
    <xdr:to>
      <xdr:col>6</xdr:col>
      <xdr:colOff>38100</xdr:colOff>
      <xdr:row>98</xdr:row>
      <xdr:rowOff>88413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79540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68752</xdr:rowOff>
    </xdr:from>
    <xdr:to>
      <xdr:col>54</xdr:col>
      <xdr:colOff>189865</xdr:colOff>
      <xdr:row>37</xdr:row>
      <xdr:rowOff>51666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898052"/>
          <a:ext cx="1270" cy="49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55493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39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51666</xdr:rowOff>
    </xdr:from>
    <xdr:to>
      <xdr:col>55</xdr:col>
      <xdr:colOff>88900</xdr:colOff>
      <xdr:row>37</xdr:row>
      <xdr:rowOff>51666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3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15429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67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68752</xdr:rowOff>
    </xdr:from>
    <xdr:to>
      <xdr:col>55</xdr:col>
      <xdr:colOff>88900</xdr:colOff>
      <xdr:row>34</xdr:row>
      <xdr:rowOff>68752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52293</xdr:rowOff>
    </xdr:from>
    <xdr:to>
      <xdr:col>55</xdr:col>
      <xdr:colOff>0</xdr:colOff>
      <xdr:row>34</xdr:row>
      <xdr:rowOff>72249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881593"/>
          <a:ext cx="838200" cy="1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107030</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128603</xdr:rowOff>
    </xdr:from>
    <xdr:to>
      <xdr:col>55</xdr:col>
      <xdr:colOff>50800</xdr:colOff>
      <xdr:row>36</xdr:row>
      <xdr:rowOff>58753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2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156493</xdr:rowOff>
    </xdr:from>
    <xdr:to>
      <xdr:col>50</xdr:col>
      <xdr:colOff>114300</xdr:colOff>
      <xdr:row>34</xdr:row>
      <xdr:rowOff>52293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471443"/>
          <a:ext cx="889000" cy="4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159309</xdr:rowOff>
    </xdr:from>
    <xdr:to>
      <xdr:col>50</xdr:col>
      <xdr:colOff>165100</xdr:colOff>
      <xdr:row>36</xdr:row>
      <xdr:rowOff>89459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80586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156493</xdr:rowOff>
    </xdr:from>
    <xdr:to>
      <xdr:col>45</xdr:col>
      <xdr:colOff>177800</xdr:colOff>
      <xdr:row>35</xdr:row>
      <xdr:rowOff>128508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471443"/>
          <a:ext cx="889000" cy="65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37319</xdr:rowOff>
    </xdr:from>
    <xdr:to>
      <xdr:col>46</xdr:col>
      <xdr:colOff>38100</xdr:colOff>
      <xdr:row>33</xdr:row>
      <xdr:rowOff>138919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130046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78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128508</xdr:rowOff>
    </xdr:from>
    <xdr:to>
      <xdr:col>41</xdr:col>
      <xdr:colOff>50800</xdr:colOff>
      <xdr:row>36</xdr:row>
      <xdr:rowOff>154445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129258"/>
          <a:ext cx="889000" cy="19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93234</xdr:rowOff>
    </xdr:from>
    <xdr:to>
      <xdr:col>41</xdr:col>
      <xdr:colOff>101600</xdr:colOff>
      <xdr:row>37</xdr:row>
      <xdr:rowOff>23384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14511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130848</xdr:rowOff>
    </xdr:from>
    <xdr:to>
      <xdr:col>36</xdr:col>
      <xdr:colOff>165100</xdr:colOff>
      <xdr:row>37</xdr:row>
      <xdr:rowOff>60998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52125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21449</xdr:rowOff>
    </xdr:from>
    <xdr:to>
      <xdr:col>55</xdr:col>
      <xdr:colOff>50800</xdr:colOff>
      <xdr:row>34</xdr:row>
      <xdr:rowOff>123049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8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142428</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0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1493</xdr:rowOff>
    </xdr:from>
    <xdr:to>
      <xdr:col>50</xdr:col>
      <xdr:colOff>165100</xdr:colOff>
      <xdr:row>34</xdr:row>
      <xdr:rowOff>103093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8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119620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60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105693</xdr:rowOff>
    </xdr:from>
    <xdr:to>
      <xdr:col>46</xdr:col>
      <xdr:colOff>38100</xdr:colOff>
      <xdr:row>32</xdr:row>
      <xdr:rowOff>35843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4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52370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1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77708</xdr:rowOff>
    </xdr:from>
    <xdr:to>
      <xdr:col>41</xdr:col>
      <xdr:colOff>101600</xdr:colOff>
      <xdr:row>36</xdr:row>
      <xdr:rowOff>7858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0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24385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85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103645</xdr:rowOff>
    </xdr:from>
    <xdr:to>
      <xdr:col>36</xdr:col>
      <xdr:colOff>165100</xdr:colOff>
      <xdr:row>37</xdr:row>
      <xdr:rowOff>33795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50322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150042</xdr:rowOff>
    </xdr:from>
    <xdr:to>
      <xdr:col>55</xdr:col>
      <xdr:colOff>0</xdr:colOff>
      <xdr:row>57</xdr:row>
      <xdr:rowOff>147934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51242"/>
          <a:ext cx="838200" cy="1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152180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10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140706</xdr:rowOff>
    </xdr:from>
    <xdr:to>
      <xdr:col>50</xdr:col>
      <xdr:colOff>114300</xdr:colOff>
      <xdr:row>57</xdr:row>
      <xdr:rowOff>147934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41906"/>
          <a:ext cx="889000" cy="17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125101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140706</xdr:rowOff>
    </xdr:from>
    <xdr:to>
      <xdr:col>45</xdr:col>
      <xdr:colOff>177800</xdr:colOff>
      <xdr:row>57</xdr:row>
      <xdr:rowOff>56238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41906"/>
          <a:ext cx="8890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133770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3335</xdr:rowOff>
    </xdr:from>
    <xdr:to>
      <xdr:col>41</xdr:col>
      <xdr:colOff>50800</xdr:colOff>
      <xdr:row>57</xdr:row>
      <xdr:rowOff>56238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75985"/>
          <a:ext cx="889000" cy="5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166912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99242</xdr:rowOff>
    </xdr:from>
    <xdr:to>
      <xdr:col>55</xdr:col>
      <xdr:colOff>50800</xdr:colOff>
      <xdr:row>57</xdr:row>
      <xdr:rowOff>29392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77669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7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97134</xdr:rowOff>
    </xdr:from>
    <xdr:to>
      <xdr:col>50</xdr:col>
      <xdr:colOff>165100</xdr:colOff>
      <xdr:row>58</xdr:row>
      <xdr:rowOff>27284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18411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89906</xdr:rowOff>
    </xdr:from>
    <xdr:to>
      <xdr:col>46</xdr:col>
      <xdr:colOff>38100</xdr:colOff>
      <xdr:row>57</xdr:row>
      <xdr:rowOff>20056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9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11183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8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5438</xdr:rowOff>
    </xdr:from>
    <xdr:to>
      <xdr:col>41</xdr:col>
      <xdr:colOff>101600</xdr:colOff>
      <xdr:row>57</xdr:row>
      <xdr:rowOff>107038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7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98165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7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123985</xdr:rowOff>
    </xdr:from>
    <xdr:to>
      <xdr:col>36</xdr:col>
      <xdr:colOff>165100</xdr:colOff>
      <xdr:row>57</xdr:row>
      <xdr:rowOff>54135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45262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114753</xdr:rowOff>
    </xdr:from>
    <xdr:to>
      <xdr:col>55</xdr:col>
      <xdr:colOff>0</xdr:colOff>
      <xdr:row>78</xdr:row>
      <xdr:rowOff>89697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16403"/>
          <a:ext cx="838200" cy="14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70589</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72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1854</xdr:rowOff>
    </xdr:from>
    <xdr:to>
      <xdr:col>50</xdr:col>
      <xdr:colOff>114300</xdr:colOff>
      <xdr:row>78</xdr:row>
      <xdr:rowOff>89697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03504"/>
          <a:ext cx="889000" cy="25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1854</xdr:rowOff>
    </xdr:from>
    <xdr:to>
      <xdr:col>45</xdr:col>
      <xdr:colOff>177800</xdr:colOff>
      <xdr:row>78</xdr:row>
      <xdr:rowOff>16280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203504"/>
          <a:ext cx="889000" cy="18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16280</xdr:rowOff>
    </xdr:from>
    <xdr:to>
      <xdr:col>41</xdr:col>
      <xdr:colOff>50800</xdr:colOff>
      <xdr:row>78</xdr:row>
      <xdr:rowOff>73330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89380"/>
          <a:ext cx="889000" cy="5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135917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63953</xdr:rowOff>
    </xdr:from>
    <xdr:to>
      <xdr:col>55</xdr:col>
      <xdr:colOff>50800</xdr:colOff>
      <xdr:row>77</xdr:row>
      <xdr:rowOff>165553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86830</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38897</xdr:rowOff>
    </xdr:from>
    <xdr:to>
      <xdr:col>50</xdr:col>
      <xdr:colOff>165100</xdr:colOff>
      <xdr:row>78</xdr:row>
      <xdr:rowOff>140497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1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131624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122504</xdr:rowOff>
    </xdr:from>
    <xdr:to>
      <xdr:col>46</xdr:col>
      <xdr:colOff>38100</xdr:colOff>
      <xdr:row>77</xdr:row>
      <xdr:rowOff>52654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43781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2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136930</xdr:rowOff>
    </xdr:from>
    <xdr:to>
      <xdr:col>41</xdr:col>
      <xdr:colOff>101600</xdr:colOff>
      <xdr:row>78</xdr:row>
      <xdr:rowOff>67080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58207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3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22530</xdr:rowOff>
    </xdr:from>
    <xdr:to>
      <xdr:col>36</xdr:col>
      <xdr:colOff>165100</xdr:colOff>
      <xdr:row>78</xdr:row>
      <xdr:rowOff>124130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115257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8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111010</xdr:rowOff>
    </xdr:from>
    <xdr:to>
      <xdr:col>55</xdr:col>
      <xdr:colOff>0</xdr:colOff>
      <xdr:row>98</xdr:row>
      <xdr:rowOff>82832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41660"/>
          <a:ext cx="838200" cy="14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69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53152</xdr:rowOff>
    </xdr:from>
    <xdr:to>
      <xdr:col>50</xdr:col>
      <xdr:colOff>114300</xdr:colOff>
      <xdr:row>98</xdr:row>
      <xdr:rowOff>82832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55252"/>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55701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19341</xdr:rowOff>
    </xdr:from>
    <xdr:to>
      <xdr:col>45</xdr:col>
      <xdr:colOff>177800</xdr:colOff>
      <xdr:row>98</xdr:row>
      <xdr:rowOff>53152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21441"/>
          <a:ext cx="889000" cy="3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101559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43093</xdr:rowOff>
    </xdr:from>
    <xdr:to>
      <xdr:col>41</xdr:col>
      <xdr:colOff>50800</xdr:colOff>
      <xdr:row>98</xdr:row>
      <xdr:rowOff>19341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73743"/>
          <a:ext cx="889000" cy="14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88071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60210</xdr:rowOff>
    </xdr:from>
    <xdr:to>
      <xdr:col>55</xdr:col>
      <xdr:colOff>50800</xdr:colOff>
      <xdr:row>97</xdr:row>
      <xdr:rowOff>161810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38637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32032</xdr:rowOff>
    </xdr:from>
    <xdr:to>
      <xdr:col>50</xdr:col>
      <xdr:colOff>165100</xdr:colOff>
      <xdr:row>98</xdr:row>
      <xdr:rowOff>133632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3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124759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2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2352</xdr:rowOff>
    </xdr:from>
    <xdr:to>
      <xdr:col>46</xdr:col>
      <xdr:colOff>38100</xdr:colOff>
      <xdr:row>98</xdr:row>
      <xdr:rowOff>103952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95079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139991</xdr:rowOff>
    </xdr:from>
    <xdr:to>
      <xdr:col>41</xdr:col>
      <xdr:colOff>101600</xdr:colOff>
      <xdr:row>98</xdr:row>
      <xdr:rowOff>70141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7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61268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6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163743</xdr:rowOff>
    </xdr:from>
    <xdr:to>
      <xdr:col>36</xdr:col>
      <xdr:colOff>165100</xdr:colOff>
      <xdr:row>97</xdr:row>
      <xdr:rowOff>93893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85020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1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166031</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3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101486</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16586"/>
          <a:ext cx="889000" cy="1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79007</xdr:rowOff>
    </xdr:from>
    <xdr:to>
      <xdr:col>76</xdr:col>
      <xdr:colOff>114300</xdr:colOff>
      <xdr:row>38</xdr:row>
      <xdr:rowOff>101486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594107"/>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79007</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594107"/>
          <a:ext cx="889000" cy="1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157573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50686</xdr:rowOff>
    </xdr:from>
    <xdr:to>
      <xdr:col>76</xdr:col>
      <xdr:colOff>165100</xdr:colOff>
      <xdr:row>38</xdr:row>
      <xdr:rowOff>152286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143413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6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28207</xdr:rowOff>
    </xdr:from>
    <xdr:to>
      <xdr:col>72</xdr:col>
      <xdr:colOff>38100</xdr:colOff>
      <xdr:row>38</xdr:row>
      <xdr:rowOff>129807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120934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6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989</xdr:rowOff>
    </xdr:from>
    <xdr:to>
      <xdr:col>85</xdr:col>
      <xdr:colOff>127000</xdr:colOff>
      <xdr:row>75</xdr:row>
      <xdr:rowOff>24306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859739"/>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114504</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30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24306</xdr:rowOff>
    </xdr:from>
    <xdr:to>
      <xdr:col>81</xdr:col>
      <xdr:colOff>50800</xdr:colOff>
      <xdr:row>75</xdr:row>
      <xdr:rowOff>91531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883056"/>
          <a:ext cx="889000" cy="6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47937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91531</xdr:rowOff>
    </xdr:from>
    <xdr:to>
      <xdr:col>76</xdr:col>
      <xdr:colOff>114300</xdr:colOff>
      <xdr:row>75</xdr:row>
      <xdr:rowOff>149366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50281"/>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164523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5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149366</xdr:rowOff>
    </xdr:from>
    <xdr:to>
      <xdr:col>71</xdr:col>
      <xdr:colOff>177800</xdr:colOff>
      <xdr:row>76</xdr:row>
      <xdr:rowOff>51722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08116"/>
          <a:ext cx="889000" cy="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63287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5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79583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121639</xdr:rowOff>
    </xdr:from>
    <xdr:to>
      <xdr:col>85</xdr:col>
      <xdr:colOff>177800</xdr:colOff>
      <xdr:row>75</xdr:row>
      <xdr:rowOff>51789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100066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8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144956</xdr:rowOff>
    </xdr:from>
    <xdr:to>
      <xdr:col>81</xdr:col>
      <xdr:colOff>101600</xdr:colOff>
      <xdr:row>75</xdr:row>
      <xdr:rowOff>75106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66233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2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40731</xdr:rowOff>
    </xdr:from>
    <xdr:to>
      <xdr:col>76</xdr:col>
      <xdr:colOff>165100</xdr:colOff>
      <xdr:row>75</xdr:row>
      <xdr:rowOff>142331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133458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99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98567</xdr:rowOff>
    </xdr:from>
    <xdr:to>
      <xdr:col>72</xdr:col>
      <xdr:colOff>38100</xdr:colOff>
      <xdr:row>76</xdr:row>
      <xdr:rowOff>28718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573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19843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922</xdr:rowOff>
    </xdr:from>
    <xdr:to>
      <xdr:col>67</xdr:col>
      <xdr:colOff>101600</xdr:colOff>
      <xdr:row>76</xdr:row>
      <xdr:rowOff>102522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93649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2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74288</xdr:rowOff>
    </xdr:from>
    <xdr:to>
      <xdr:col>85</xdr:col>
      <xdr:colOff>127000</xdr:colOff>
      <xdr:row>98</xdr:row>
      <xdr:rowOff>170811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76388"/>
          <a:ext cx="838200" cy="9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149322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3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74288</xdr:rowOff>
    </xdr:from>
    <xdr:to>
      <xdr:col>81</xdr:col>
      <xdr:colOff>50800</xdr:colOff>
      <xdr:row>98</xdr:row>
      <xdr:rowOff>109024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76388"/>
          <a:ext cx="889000" cy="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33368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109024</xdr:rowOff>
    </xdr:from>
    <xdr:to>
      <xdr:col>76</xdr:col>
      <xdr:colOff>114300</xdr:colOff>
      <xdr:row>98</xdr:row>
      <xdr:rowOff>160851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11124"/>
          <a:ext cx="889000" cy="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132427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160851</xdr:rowOff>
    </xdr:from>
    <xdr:to>
      <xdr:col>71</xdr:col>
      <xdr:colOff>177800</xdr:colOff>
      <xdr:row>99</xdr:row>
      <xdr:rowOff>28873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62951"/>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59134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60309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120011</xdr:rowOff>
    </xdr:from>
    <xdr:to>
      <xdr:col>85</xdr:col>
      <xdr:colOff>177800</xdr:colOff>
      <xdr:row>99</xdr:row>
      <xdr:rowOff>50161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34938</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23488</xdr:rowOff>
    </xdr:from>
    <xdr:to>
      <xdr:col>81</xdr:col>
      <xdr:colOff>101600</xdr:colOff>
      <xdr:row>98</xdr:row>
      <xdr:rowOff>125088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116215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1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58224</xdr:rowOff>
    </xdr:from>
    <xdr:to>
      <xdr:col>76</xdr:col>
      <xdr:colOff>165100</xdr:colOff>
      <xdr:row>98</xdr:row>
      <xdr:rowOff>159824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150951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110051</xdr:rowOff>
    </xdr:from>
    <xdr:to>
      <xdr:col>72</xdr:col>
      <xdr:colOff>38100</xdr:colOff>
      <xdr:row>99</xdr:row>
      <xdr:rowOff>40201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31328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0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149523</xdr:rowOff>
    </xdr:from>
    <xdr:to>
      <xdr:col>67</xdr:col>
      <xdr:colOff>101600</xdr:colOff>
      <xdr:row>99</xdr:row>
      <xdr:rowOff>79673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5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70800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4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17970</xdr:rowOff>
    </xdr:from>
    <xdr:to>
      <xdr:col>116</xdr:col>
      <xdr:colOff>63500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533070"/>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58856</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05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143991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59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128103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24657</xdr:rowOff>
    </xdr:from>
    <xdr:to>
      <xdr:col>102</xdr:col>
      <xdr:colOff>114300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539757"/>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2944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93641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138621</xdr:rowOff>
    </xdr:from>
    <xdr:to>
      <xdr:col>116</xdr:col>
      <xdr:colOff>114300</xdr:colOff>
      <xdr:row>38</xdr:row>
      <xdr:rowOff>68771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53548</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39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145307</xdr:rowOff>
    </xdr:from>
    <xdr:to>
      <xdr:col>98</xdr:col>
      <xdr:colOff>38100</xdr:colOff>
      <xdr:row>38</xdr:row>
      <xdr:rowOff>75457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66584</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99333" y="6581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59581</xdr:rowOff>
    </xdr:from>
    <xdr:to>
      <xdr:col>116</xdr:col>
      <xdr:colOff>63500</xdr:colOff>
      <xdr:row>59</xdr:row>
      <xdr:rowOff>60778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75131"/>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12608</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1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52288</xdr:rowOff>
    </xdr:from>
    <xdr:to>
      <xdr:col>111</xdr:col>
      <xdr:colOff>177800</xdr:colOff>
      <xdr:row>59</xdr:row>
      <xdr:rowOff>59581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67838"/>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90005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52288</xdr:rowOff>
    </xdr:from>
    <xdr:to>
      <xdr:col>107</xdr:col>
      <xdr:colOff>50800</xdr:colOff>
      <xdr:row>59</xdr:row>
      <xdr:rowOff>59799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6783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163811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55227</xdr:rowOff>
    </xdr:from>
    <xdr:to>
      <xdr:col>102</xdr:col>
      <xdr:colOff>114300</xdr:colOff>
      <xdr:row>59</xdr:row>
      <xdr:rowOff>59799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7077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23276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31440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46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9978</xdr:rowOff>
    </xdr:from>
    <xdr:to>
      <xdr:col>116</xdr:col>
      <xdr:colOff>114300</xdr:colOff>
      <xdr:row>59</xdr:row>
      <xdr:rowOff>111578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96355</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40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8781</xdr:rowOff>
    </xdr:from>
    <xdr:to>
      <xdr:col>112</xdr:col>
      <xdr:colOff>38100</xdr:colOff>
      <xdr:row>59</xdr:row>
      <xdr:rowOff>110381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101508</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217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1488</xdr:rowOff>
    </xdr:from>
    <xdr:to>
      <xdr:col>107</xdr:col>
      <xdr:colOff>101600</xdr:colOff>
      <xdr:row>59</xdr:row>
      <xdr:rowOff>103088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94215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20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8999</xdr:rowOff>
    </xdr:from>
    <xdr:to>
      <xdr:col>102</xdr:col>
      <xdr:colOff>165100</xdr:colOff>
      <xdr:row>59</xdr:row>
      <xdr:rowOff>110599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101726</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217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4427</xdr:rowOff>
    </xdr:from>
    <xdr:to>
      <xdr:col>98</xdr:col>
      <xdr:colOff>38100</xdr:colOff>
      <xdr:row>59</xdr:row>
      <xdr:rowOff>106027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97154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21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120132</xdr:rowOff>
    </xdr:from>
    <xdr:to>
      <xdr:col>116</xdr:col>
      <xdr:colOff>63500</xdr:colOff>
      <xdr:row>75</xdr:row>
      <xdr:rowOff>90414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635982"/>
          <a:ext cx="838200" cy="3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150410</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66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120132</xdr:rowOff>
    </xdr:from>
    <xdr:to>
      <xdr:col>111</xdr:col>
      <xdr:colOff>177800</xdr:colOff>
      <xdr:row>75</xdr:row>
      <xdr:rowOff>123515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635982"/>
          <a:ext cx="889000" cy="34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51165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12461</xdr:rowOff>
    </xdr:from>
    <xdr:to>
      <xdr:col>107</xdr:col>
      <xdr:colOff>50800</xdr:colOff>
      <xdr:row>75</xdr:row>
      <xdr:rowOff>123515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871211"/>
          <a:ext cx="889000" cy="1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57134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139288</xdr:rowOff>
    </xdr:from>
    <xdr:to>
      <xdr:col>102</xdr:col>
      <xdr:colOff>114300</xdr:colOff>
      <xdr:row>75</xdr:row>
      <xdr:rowOff>12461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140788"/>
          <a:ext cx="889000" cy="7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102785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66939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39614</xdr:rowOff>
    </xdr:from>
    <xdr:to>
      <xdr:col>116</xdr:col>
      <xdr:colOff>114300</xdr:colOff>
      <xdr:row>75</xdr:row>
      <xdr:rowOff>141214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9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18041</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87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69332</xdr:rowOff>
    </xdr:from>
    <xdr:to>
      <xdr:col>112</xdr:col>
      <xdr:colOff>38100</xdr:colOff>
      <xdr:row>73</xdr:row>
      <xdr:rowOff>170932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58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16009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36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72715</xdr:rowOff>
    </xdr:from>
    <xdr:to>
      <xdr:col>107</xdr:col>
      <xdr:colOff>101600</xdr:colOff>
      <xdr:row>76</xdr:row>
      <xdr:rowOff>2865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165442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133111</xdr:rowOff>
    </xdr:from>
    <xdr:to>
      <xdr:col>102</xdr:col>
      <xdr:colOff>165100</xdr:colOff>
      <xdr:row>75</xdr:row>
      <xdr:rowOff>63261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54388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9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88488</xdr:rowOff>
    </xdr:from>
    <xdr:to>
      <xdr:col>98</xdr:col>
      <xdr:colOff>38100</xdr:colOff>
      <xdr:row>71</xdr:row>
      <xdr:rowOff>18638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08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35165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186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623,705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83,616</a:t>
          </a:r>
          <a:r>
            <a:rPr kumimoji="1" lang="ja-JP" altLang="en-US" sz="1300">
              <a:latin typeface="ＭＳ Ｐゴシック" panose="020B0600070205080204" pitchFamily="50" charset="-128"/>
              <a:ea typeface="ＭＳ Ｐゴシック" panose="020B0600070205080204" pitchFamily="50" charset="-128"/>
            </a:rPr>
            <a:t>円となっており、類似団体内平均と比較して</a:t>
          </a:r>
          <a:r>
            <a:rPr kumimoji="1" lang="en-US" altLang="ja-JP" sz="1300">
              <a:latin typeface="ＭＳ Ｐゴシック" panose="020B0600070205080204" pitchFamily="50" charset="-128"/>
              <a:ea typeface="ＭＳ Ｐゴシック" panose="020B0600070205080204" pitchFamily="50" charset="-128"/>
            </a:rPr>
            <a:t>12,678</a:t>
          </a:r>
          <a:r>
            <a:rPr kumimoji="1" lang="ja-JP" altLang="en-US" sz="1300">
              <a:latin typeface="ＭＳ Ｐゴシック" panose="020B0600070205080204" pitchFamily="50" charset="-128"/>
              <a:ea typeface="ＭＳ Ｐゴシック" panose="020B0600070205080204" pitchFamily="50" charset="-128"/>
            </a:rPr>
            <a:t>円低い水準にある。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90,915</a:t>
          </a:r>
          <a:r>
            <a:rPr kumimoji="1" lang="ja-JP" altLang="en-US" sz="1300">
              <a:latin typeface="ＭＳ Ｐゴシック" panose="020B0600070205080204" pitchFamily="50" charset="-128"/>
              <a:ea typeface="ＭＳ Ｐゴシック" panose="020B0600070205080204" pitchFamily="50" charset="-128"/>
            </a:rPr>
            <a:t>円となっており、類似団体内平均と比較すると低い水準ではあるものの、昨年度から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％増加している。エネルギー費等における物価高騰が主な要因である。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164,753</a:t>
          </a:r>
          <a:r>
            <a:rPr kumimoji="1" lang="ja-JP" altLang="en-US" sz="1300">
              <a:latin typeface="ＭＳ Ｐゴシック" panose="020B0600070205080204" pitchFamily="50" charset="-128"/>
              <a:ea typeface="ＭＳ Ｐゴシック" panose="020B0600070205080204" pitchFamily="50" charset="-128"/>
            </a:rPr>
            <a:t>円となっており、昨年度から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％減少している。類似団体内平均より</a:t>
          </a:r>
          <a:r>
            <a:rPr kumimoji="1" lang="en-US" altLang="ja-JP" sz="1300">
              <a:latin typeface="ＭＳ Ｐゴシック" panose="020B0600070205080204" pitchFamily="50" charset="-128"/>
              <a:ea typeface="ＭＳ Ｐゴシック" panose="020B0600070205080204" pitchFamily="50" charset="-128"/>
            </a:rPr>
            <a:t>60,937</a:t>
          </a:r>
          <a:r>
            <a:rPr kumimoji="1" lang="ja-JP" altLang="en-US" sz="1300">
              <a:latin typeface="ＭＳ Ｐゴシック" panose="020B0600070205080204" pitchFamily="50" charset="-128"/>
              <a:ea typeface="ＭＳ Ｐゴシック" panose="020B0600070205080204" pitchFamily="50" charset="-128"/>
            </a:rPr>
            <a:t>円高い水準にあるのは、ごみ処理業務、消防業務を行う一部事務組合に係る負担金が要因である。</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44,656</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％減少している。これは、前年度に支払準備基金への積立金を国民健康保険特別会計へ繰出したことによるものであり、今年度は令和２年度と近しい値となっている。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35,774</a:t>
          </a:r>
          <a:r>
            <a:rPr kumimoji="1" lang="ja-JP" altLang="en-US" sz="1300">
              <a:latin typeface="ＭＳ Ｐゴシック" panose="020B0600070205080204" pitchFamily="50" charset="-128"/>
              <a:ea typeface="ＭＳ Ｐゴシック" panose="020B0600070205080204" pitchFamily="50" charset="-128"/>
            </a:rPr>
            <a:t>円となっており、前年度数値の約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倍であり、類似団体平均を</a:t>
          </a:r>
          <a:r>
            <a:rPr kumimoji="1" lang="en-US" altLang="ja-JP" sz="1300">
              <a:latin typeface="ＭＳ Ｐゴシック" panose="020B0600070205080204" pitchFamily="50" charset="-128"/>
              <a:ea typeface="ＭＳ Ｐゴシック" panose="020B0600070205080204" pitchFamily="50" charset="-128"/>
            </a:rPr>
            <a:t>3,702</a:t>
          </a:r>
          <a:r>
            <a:rPr kumimoji="1" lang="ja-JP" altLang="en-US" sz="1300">
              <a:latin typeface="ＭＳ Ｐゴシック" panose="020B0600070205080204" pitchFamily="50" charset="-128"/>
              <a:ea typeface="ＭＳ Ｐゴシック" panose="020B0600070205080204" pitchFamily="50" charset="-128"/>
            </a:rPr>
            <a:t>円上回っている。これは、工業団地アクセス道路新設事業の工事費の増加によるものである。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減少がさらに進むことにより人口一人当たりのコストは増加していくことが予想されるが、住民サービスの質を下げないように留意しながら削減に取り組み、類似団体内平均値を下回ることを目標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38,377
36,931
205.81
25,371,110
23,935,936
932,996
13,511,158
24,063,183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17780</xdr:rowOff>
    </xdr:from>
    <xdr:to>
      <xdr:col>24</xdr:col>
      <xdr:colOff>63500</xdr:colOff>
      <xdr:row>36</xdr:row>
      <xdr:rowOff>20257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9980"/>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122636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17780</xdr:rowOff>
    </xdr:from>
    <xdr:to>
      <xdr:col>19</xdr:col>
      <xdr:colOff>177800</xdr:colOff>
      <xdr:row>36</xdr:row>
      <xdr:rowOff>19685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899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70438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15684</xdr:rowOff>
    </xdr:from>
    <xdr:to>
      <xdr:col>15</xdr:col>
      <xdr:colOff>50800</xdr:colOff>
      <xdr:row>36</xdr:row>
      <xdr:rowOff>19685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788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15684</xdr:rowOff>
    </xdr:from>
    <xdr:to>
      <xdr:col>10</xdr:col>
      <xdr:colOff>114300</xdr:colOff>
      <xdr:row>36</xdr:row>
      <xdr:rowOff>69024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7884"/>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45102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61866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140907</xdr:rowOff>
    </xdr:from>
    <xdr:to>
      <xdr:col>24</xdr:col>
      <xdr:colOff>114300</xdr:colOff>
      <xdr:row>36</xdr:row>
      <xdr:rowOff>71057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119334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138430</xdr:rowOff>
    </xdr:from>
    <xdr:to>
      <xdr:col>20</xdr:col>
      <xdr:colOff>38100</xdr:colOff>
      <xdr:row>36</xdr:row>
      <xdr:rowOff>68580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59707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140335</xdr:rowOff>
    </xdr:from>
    <xdr:to>
      <xdr:col>15</xdr:col>
      <xdr:colOff>101600</xdr:colOff>
      <xdr:row>36</xdr:row>
      <xdr:rowOff>70485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61612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136334</xdr:rowOff>
    </xdr:from>
    <xdr:to>
      <xdr:col>10</xdr:col>
      <xdr:colOff>165100</xdr:colOff>
      <xdr:row>36</xdr:row>
      <xdr:rowOff>66484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57611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18224</xdr:rowOff>
    </xdr:from>
    <xdr:to>
      <xdr:col>6</xdr:col>
      <xdr:colOff>38100</xdr:colOff>
      <xdr:row>36</xdr:row>
      <xdr:rowOff>119824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110951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8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84508</xdr:rowOff>
    </xdr:from>
    <xdr:to>
      <xdr:col>24</xdr:col>
      <xdr:colOff>62865</xdr:colOff>
      <xdr:row>59</xdr:row>
      <xdr:rowOff>8926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7008"/>
          <a:ext cx="1270" cy="146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12753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8926</xdr:rowOff>
    </xdr:from>
    <xdr:to>
      <xdr:col>24</xdr:col>
      <xdr:colOff>152400</xdr:colOff>
      <xdr:row>59</xdr:row>
      <xdr:rowOff>8926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2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31185</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84508</xdr:rowOff>
    </xdr:from>
    <xdr:to>
      <xdr:col>24</xdr:col>
      <xdr:colOff>152400</xdr:colOff>
      <xdr:row>50</xdr:row>
      <xdr:rowOff>84508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160099</xdr:rowOff>
    </xdr:from>
    <xdr:to>
      <xdr:col>24</xdr:col>
      <xdr:colOff>63500</xdr:colOff>
      <xdr:row>58</xdr:row>
      <xdr:rowOff>47414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32749"/>
          <a:ext cx="838200" cy="5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17273</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47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165846</xdr:rowOff>
    </xdr:from>
    <xdr:to>
      <xdr:col>24</xdr:col>
      <xdr:colOff>114300</xdr:colOff>
      <xdr:row>56</xdr:row>
      <xdr:rowOff>95996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9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96724</xdr:rowOff>
    </xdr:from>
    <xdr:to>
      <xdr:col>19</xdr:col>
      <xdr:colOff>177800</xdr:colOff>
      <xdr:row>57</xdr:row>
      <xdr:rowOff>160099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183574"/>
          <a:ext cx="889000" cy="74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117453</xdr:rowOff>
    </xdr:from>
    <xdr:to>
      <xdr:col>20</xdr:col>
      <xdr:colOff>38100</xdr:colOff>
      <xdr:row>56</xdr:row>
      <xdr:rowOff>47603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4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64130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96724</xdr:rowOff>
    </xdr:from>
    <xdr:to>
      <xdr:col>15</xdr:col>
      <xdr:colOff>50800</xdr:colOff>
      <xdr:row>58</xdr:row>
      <xdr:rowOff>33683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183574"/>
          <a:ext cx="889000" cy="79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164620</xdr:rowOff>
    </xdr:from>
    <xdr:to>
      <xdr:col>15</xdr:col>
      <xdr:colOff>101600</xdr:colOff>
      <xdr:row>52</xdr:row>
      <xdr:rowOff>94770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9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111297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68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39908</xdr:rowOff>
    </xdr:from>
    <xdr:to>
      <xdr:col>10</xdr:col>
      <xdr:colOff>114300</xdr:colOff>
      <xdr:row>58</xdr:row>
      <xdr:rowOff>33683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12558"/>
          <a:ext cx="889000" cy="16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49200</xdr:rowOff>
    </xdr:from>
    <xdr:to>
      <xdr:col>10</xdr:col>
      <xdr:colOff>165100</xdr:colOff>
      <xdr:row>56</xdr:row>
      <xdr:rowOff>150800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167327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45238</xdr:rowOff>
    </xdr:from>
    <xdr:to>
      <xdr:col>6</xdr:col>
      <xdr:colOff>38100</xdr:colOff>
      <xdr:row>57</xdr:row>
      <xdr:rowOff>146838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137965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168064</xdr:rowOff>
    </xdr:from>
    <xdr:to>
      <xdr:col>24</xdr:col>
      <xdr:colOff>114300</xdr:colOff>
      <xdr:row>58</xdr:row>
      <xdr:rowOff>98214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146491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109299</xdr:rowOff>
    </xdr:from>
    <xdr:to>
      <xdr:col>20</xdr:col>
      <xdr:colOff>38100</xdr:colOff>
      <xdr:row>58</xdr:row>
      <xdr:rowOff>39449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8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30576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7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45924</xdr:rowOff>
    </xdr:from>
    <xdr:to>
      <xdr:col>15</xdr:col>
      <xdr:colOff>101600</xdr:colOff>
      <xdr:row>53</xdr:row>
      <xdr:rowOff>147524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13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138651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22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154333</xdr:rowOff>
    </xdr:from>
    <xdr:to>
      <xdr:col>10</xdr:col>
      <xdr:colOff>165100</xdr:colOff>
      <xdr:row>58</xdr:row>
      <xdr:rowOff>84483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2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75610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160558</xdr:rowOff>
    </xdr:from>
    <xdr:to>
      <xdr:col>6</xdr:col>
      <xdr:colOff>38100</xdr:colOff>
      <xdr:row>57</xdr:row>
      <xdr:rowOff>90708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107235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3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66744</xdr:rowOff>
    </xdr:from>
    <xdr:to>
      <xdr:col>24</xdr:col>
      <xdr:colOff>63500</xdr:colOff>
      <xdr:row>76</xdr:row>
      <xdr:rowOff>133255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25494"/>
          <a:ext cx="838200" cy="23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39387</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26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66744</xdr:rowOff>
    </xdr:from>
    <xdr:to>
      <xdr:col>19</xdr:col>
      <xdr:colOff>177800</xdr:colOff>
      <xdr:row>77</xdr:row>
      <xdr:rowOff>67484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25494"/>
          <a:ext cx="889000" cy="34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67343</xdr:rowOff>
    </xdr:from>
    <xdr:to>
      <xdr:col>15</xdr:col>
      <xdr:colOff>50800</xdr:colOff>
      <xdr:row>77</xdr:row>
      <xdr:rowOff>67484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268993"/>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24844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67343</xdr:rowOff>
    </xdr:from>
    <xdr:to>
      <xdr:col>10</xdr:col>
      <xdr:colOff>114300</xdr:colOff>
      <xdr:row>78</xdr:row>
      <xdr:rowOff>62629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68993"/>
          <a:ext cx="889000" cy="16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39953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82455</xdr:rowOff>
    </xdr:from>
    <xdr:to>
      <xdr:col>24</xdr:col>
      <xdr:colOff>114300</xdr:colOff>
      <xdr:row>77</xdr:row>
      <xdr:rowOff>12605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60882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9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15944</xdr:rowOff>
    </xdr:from>
    <xdr:to>
      <xdr:col>20</xdr:col>
      <xdr:colOff>38100</xdr:colOff>
      <xdr:row>75</xdr:row>
      <xdr:rowOff>117544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108671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96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16684</xdr:rowOff>
    </xdr:from>
    <xdr:to>
      <xdr:col>15</xdr:col>
      <xdr:colOff>101600</xdr:colOff>
      <xdr:row>77</xdr:row>
      <xdr:rowOff>118284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109411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1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16543</xdr:rowOff>
    </xdr:from>
    <xdr:to>
      <xdr:col>10</xdr:col>
      <xdr:colOff>165100</xdr:colOff>
      <xdr:row>77</xdr:row>
      <xdr:rowOff>118143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109270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1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11829</xdr:rowOff>
    </xdr:from>
    <xdr:to>
      <xdr:col>6</xdr:col>
      <xdr:colOff>38100</xdr:colOff>
      <xdr:row>78</xdr:row>
      <xdr:rowOff>113429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104556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7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161372</xdr:rowOff>
    </xdr:from>
    <xdr:to>
      <xdr:col>24</xdr:col>
      <xdr:colOff>63500</xdr:colOff>
      <xdr:row>95</xdr:row>
      <xdr:rowOff>9398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763322"/>
          <a:ext cx="838200" cy="5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46192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81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161372</xdr:rowOff>
    </xdr:from>
    <xdr:to>
      <xdr:col>19</xdr:col>
      <xdr:colOff>177800</xdr:colOff>
      <xdr:row>92</xdr:row>
      <xdr:rowOff>96929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763322"/>
          <a:ext cx="889000" cy="10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96245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96929</xdr:rowOff>
    </xdr:from>
    <xdr:to>
      <xdr:col>15</xdr:col>
      <xdr:colOff>50800</xdr:colOff>
      <xdr:row>95</xdr:row>
      <xdr:rowOff>110919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870329"/>
          <a:ext cx="889000" cy="52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80540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9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110919</xdr:rowOff>
    </xdr:from>
    <xdr:to>
      <xdr:col>10</xdr:col>
      <xdr:colOff>114300</xdr:colOff>
      <xdr:row>97</xdr:row>
      <xdr:rowOff>30178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398669"/>
          <a:ext cx="889000" cy="26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27736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59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84611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0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130048</xdr:rowOff>
    </xdr:from>
    <xdr:to>
      <xdr:col>24</xdr:col>
      <xdr:colOff>114300</xdr:colOff>
      <xdr:row>95</xdr:row>
      <xdr:rowOff>60198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108475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110572</xdr:rowOff>
    </xdr:from>
    <xdr:to>
      <xdr:col>20</xdr:col>
      <xdr:colOff>38100</xdr:colOff>
      <xdr:row>92</xdr:row>
      <xdr:rowOff>40722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7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57249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48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46129</xdr:rowOff>
    </xdr:from>
    <xdr:to>
      <xdr:col>15</xdr:col>
      <xdr:colOff>101600</xdr:colOff>
      <xdr:row>92</xdr:row>
      <xdr:rowOff>147729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8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164256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59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60119</xdr:rowOff>
    </xdr:from>
    <xdr:to>
      <xdr:col>10</xdr:col>
      <xdr:colOff>165100</xdr:colOff>
      <xdr:row>95</xdr:row>
      <xdr:rowOff>161719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4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152846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44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150828</xdr:rowOff>
    </xdr:from>
    <xdr:to>
      <xdr:col>6</xdr:col>
      <xdr:colOff>38100</xdr:colOff>
      <xdr:row>97</xdr:row>
      <xdr:rowOff>80978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1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72105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0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97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135508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169145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16146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16790</xdr:rowOff>
    </xdr:from>
    <xdr:to>
      <xdr:col>55</xdr:col>
      <xdr:colOff>0</xdr:colOff>
      <xdr:row>52</xdr:row>
      <xdr:rowOff>72701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8760740"/>
          <a:ext cx="838200" cy="22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75499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33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72701</xdr:rowOff>
    </xdr:from>
    <xdr:to>
      <xdr:col>50</xdr:col>
      <xdr:colOff>114300</xdr:colOff>
      <xdr:row>54</xdr:row>
      <xdr:rowOff>104134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8988101"/>
          <a:ext cx="889000" cy="3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165740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104134</xdr:rowOff>
    </xdr:from>
    <xdr:to>
      <xdr:col>45</xdr:col>
      <xdr:colOff>177800</xdr:colOff>
      <xdr:row>55</xdr:row>
      <xdr:rowOff>91694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362434"/>
          <a:ext cx="889000" cy="15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155453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91694</xdr:rowOff>
    </xdr:from>
    <xdr:to>
      <xdr:col>41</xdr:col>
      <xdr:colOff>50800</xdr:colOff>
      <xdr:row>55</xdr:row>
      <xdr:rowOff>126974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521444"/>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28757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136504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2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137440</xdr:rowOff>
    </xdr:from>
    <xdr:to>
      <xdr:col>55</xdr:col>
      <xdr:colOff>50800</xdr:colOff>
      <xdr:row>51</xdr:row>
      <xdr:rowOff>67590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870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52367</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862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21901</xdr:rowOff>
    </xdr:from>
    <xdr:to>
      <xdr:col>50</xdr:col>
      <xdr:colOff>165100</xdr:colOff>
      <xdr:row>52</xdr:row>
      <xdr:rowOff>123501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89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140028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871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53334</xdr:rowOff>
    </xdr:from>
    <xdr:to>
      <xdr:col>46</xdr:col>
      <xdr:colOff>38100</xdr:colOff>
      <xdr:row>54</xdr:row>
      <xdr:rowOff>154934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3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08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40894</xdr:rowOff>
    </xdr:from>
    <xdr:to>
      <xdr:col>41</xdr:col>
      <xdr:colOff>101600</xdr:colOff>
      <xdr:row>55</xdr:row>
      <xdr:rowOff>142494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4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133621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5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76174</xdr:rowOff>
    </xdr:from>
    <xdr:to>
      <xdr:col>36</xdr:col>
      <xdr:colOff>165100</xdr:colOff>
      <xdr:row>56</xdr:row>
      <xdr:rowOff>6324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5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168901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5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127264</xdr:rowOff>
    </xdr:from>
    <xdr:to>
      <xdr:col>55</xdr:col>
      <xdr:colOff>0</xdr:colOff>
      <xdr:row>78</xdr:row>
      <xdr:rowOff>156701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00364"/>
          <a:ext cx="838200" cy="2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147495</xdr:rowOff>
    </xdr:from>
    <xdr:to>
      <xdr:col>50</xdr:col>
      <xdr:colOff>114300</xdr:colOff>
      <xdr:row>78</xdr:row>
      <xdr:rowOff>156701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520595"/>
          <a:ext cx="889000" cy="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102168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147495</xdr:rowOff>
    </xdr:from>
    <xdr:to>
      <xdr:col>45</xdr:col>
      <xdr:colOff>177800</xdr:colOff>
      <xdr:row>79</xdr:row>
      <xdr:rowOff>20760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20595"/>
          <a:ext cx="889000" cy="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56707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17156</xdr:rowOff>
    </xdr:from>
    <xdr:to>
      <xdr:col>41</xdr:col>
      <xdr:colOff>50800</xdr:colOff>
      <xdr:row>79</xdr:row>
      <xdr:rowOff>20760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61706"/>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130644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76464</xdr:rowOff>
    </xdr:from>
    <xdr:to>
      <xdr:col>55</xdr:col>
      <xdr:colOff>50800</xdr:colOff>
      <xdr:row>79</xdr:row>
      <xdr:rowOff>6614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4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162841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6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105901</xdr:rowOff>
    </xdr:from>
    <xdr:to>
      <xdr:col>50</xdr:col>
      <xdr:colOff>165100</xdr:colOff>
      <xdr:row>79</xdr:row>
      <xdr:rowOff>36051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27178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7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96695</xdr:rowOff>
    </xdr:from>
    <xdr:to>
      <xdr:col>46</xdr:col>
      <xdr:colOff>38100</xdr:colOff>
      <xdr:row>79</xdr:row>
      <xdr:rowOff>26845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17972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6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141410</xdr:rowOff>
    </xdr:from>
    <xdr:to>
      <xdr:col>41</xdr:col>
      <xdr:colOff>101600</xdr:colOff>
      <xdr:row>79</xdr:row>
      <xdr:rowOff>71560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62687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0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137806</xdr:rowOff>
    </xdr:from>
    <xdr:to>
      <xdr:col>36</xdr:col>
      <xdr:colOff>165100</xdr:colOff>
      <xdr:row>79</xdr:row>
      <xdr:rowOff>67956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59083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0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133426</xdr:rowOff>
    </xdr:from>
    <xdr:to>
      <xdr:col>55</xdr:col>
      <xdr:colOff>0</xdr:colOff>
      <xdr:row>97</xdr:row>
      <xdr:rowOff>76543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421176"/>
          <a:ext cx="838200" cy="28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58208</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1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42571</xdr:rowOff>
    </xdr:from>
    <xdr:to>
      <xdr:col>50</xdr:col>
      <xdr:colOff>114300</xdr:colOff>
      <xdr:row>97</xdr:row>
      <xdr:rowOff>76543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73221"/>
          <a:ext cx="889000" cy="3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67048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42571</xdr:rowOff>
    </xdr:from>
    <xdr:to>
      <xdr:col>45</xdr:col>
      <xdr:colOff>177800</xdr:colOff>
      <xdr:row>97</xdr:row>
      <xdr:rowOff>145162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73221"/>
          <a:ext cx="889000" cy="10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141732</xdr:rowOff>
    </xdr:from>
    <xdr:to>
      <xdr:col>41</xdr:col>
      <xdr:colOff>50800</xdr:colOff>
      <xdr:row>97</xdr:row>
      <xdr:rowOff>145162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72382"/>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82626</xdr:rowOff>
    </xdr:from>
    <xdr:to>
      <xdr:col>55</xdr:col>
      <xdr:colOff>50800</xdr:colOff>
      <xdr:row>96</xdr:row>
      <xdr:rowOff>12776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105503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25743</xdr:rowOff>
    </xdr:from>
    <xdr:to>
      <xdr:col>50</xdr:col>
      <xdr:colOff>165100</xdr:colOff>
      <xdr:row>97</xdr:row>
      <xdr:rowOff>127343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118470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163221</xdr:rowOff>
    </xdr:from>
    <xdr:to>
      <xdr:col>46</xdr:col>
      <xdr:colOff>38100</xdr:colOff>
      <xdr:row>97</xdr:row>
      <xdr:rowOff>93371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84498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1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94362</xdr:rowOff>
    </xdr:from>
    <xdr:to>
      <xdr:col>41</xdr:col>
      <xdr:colOff>101600</xdr:colOff>
      <xdr:row>98</xdr:row>
      <xdr:rowOff>24512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15639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1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90932</xdr:rowOff>
    </xdr:from>
    <xdr:to>
      <xdr:col>36</xdr:col>
      <xdr:colOff>165100</xdr:colOff>
      <xdr:row>98</xdr:row>
      <xdr:rowOff>21082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12209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5016</xdr:rowOff>
    </xdr:from>
    <xdr:to>
      <xdr:col>85</xdr:col>
      <xdr:colOff>127000</xdr:colOff>
      <xdr:row>36</xdr:row>
      <xdr:rowOff>49479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177216"/>
          <a:ext cx="8382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120045</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594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11341</xdr:rowOff>
    </xdr:from>
    <xdr:to>
      <xdr:col>81</xdr:col>
      <xdr:colOff>50800</xdr:colOff>
      <xdr:row>36</xdr:row>
      <xdr:rowOff>49479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183541"/>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7802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3149</xdr:rowOff>
    </xdr:from>
    <xdr:to>
      <xdr:col>76</xdr:col>
      <xdr:colOff>114300</xdr:colOff>
      <xdr:row>36</xdr:row>
      <xdr:rowOff>11341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175349"/>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100042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61976</xdr:rowOff>
    </xdr:from>
    <xdr:to>
      <xdr:col>71</xdr:col>
      <xdr:colOff>177800</xdr:colOff>
      <xdr:row>36</xdr:row>
      <xdr:rowOff>3149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062726"/>
          <a:ext cx="889000" cy="1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171213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51554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125666</xdr:rowOff>
    </xdr:from>
    <xdr:to>
      <xdr:col>85</xdr:col>
      <xdr:colOff>177800</xdr:colOff>
      <xdr:row>36</xdr:row>
      <xdr:rowOff>55816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104093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170129</xdr:rowOff>
    </xdr:from>
    <xdr:to>
      <xdr:col>81</xdr:col>
      <xdr:colOff>101600</xdr:colOff>
      <xdr:row>36</xdr:row>
      <xdr:rowOff>100279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1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91406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131991</xdr:rowOff>
    </xdr:from>
    <xdr:to>
      <xdr:col>76</xdr:col>
      <xdr:colOff>165100</xdr:colOff>
      <xdr:row>36</xdr:row>
      <xdr:rowOff>62141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1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53268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22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123799</xdr:rowOff>
    </xdr:from>
    <xdr:to>
      <xdr:col>72</xdr:col>
      <xdr:colOff>38100</xdr:colOff>
      <xdr:row>36</xdr:row>
      <xdr:rowOff>53949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1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45076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2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11176</xdr:rowOff>
    </xdr:from>
    <xdr:to>
      <xdr:col>67</xdr:col>
      <xdr:colOff>101600</xdr:colOff>
      <xdr:row>35</xdr:row>
      <xdr:rowOff>112776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129303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7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159771</xdr:rowOff>
    </xdr:from>
    <xdr:to>
      <xdr:col>85</xdr:col>
      <xdr:colOff>127000</xdr:colOff>
      <xdr:row>58</xdr:row>
      <xdr:rowOff>135097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932421"/>
          <a:ext cx="838200" cy="14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131132</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32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3995</xdr:rowOff>
    </xdr:from>
    <xdr:to>
      <xdr:col>81</xdr:col>
      <xdr:colOff>50800</xdr:colOff>
      <xdr:row>58</xdr:row>
      <xdr:rowOff>135097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776645"/>
          <a:ext cx="889000" cy="3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158350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75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3995</xdr:rowOff>
    </xdr:from>
    <xdr:to>
      <xdr:col>76</xdr:col>
      <xdr:colOff>114300</xdr:colOff>
      <xdr:row>58</xdr:row>
      <xdr:rowOff>43483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776645"/>
          <a:ext cx="889000" cy="21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92351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100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28151</xdr:rowOff>
    </xdr:from>
    <xdr:to>
      <xdr:col>71</xdr:col>
      <xdr:colOff>177800</xdr:colOff>
      <xdr:row>58</xdr:row>
      <xdr:rowOff>43483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972251"/>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81221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12905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108971</xdr:rowOff>
    </xdr:from>
    <xdr:to>
      <xdr:col>85</xdr:col>
      <xdr:colOff>177800</xdr:colOff>
      <xdr:row>58</xdr:row>
      <xdr:rowOff>39121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8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87398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6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84297</xdr:rowOff>
    </xdr:from>
    <xdr:to>
      <xdr:col>81</xdr:col>
      <xdr:colOff>101600</xdr:colOff>
      <xdr:row>59</xdr:row>
      <xdr:rowOff>14447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100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5574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12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124645</xdr:rowOff>
    </xdr:from>
    <xdr:to>
      <xdr:col>76</xdr:col>
      <xdr:colOff>165100</xdr:colOff>
      <xdr:row>57</xdr:row>
      <xdr:rowOff>54795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71322</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292795" y="950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164133</xdr:rowOff>
    </xdr:from>
    <xdr:to>
      <xdr:col>72</xdr:col>
      <xdr:colOff>38100</xdr:colOff>
      <xdr:row>58</xdr:row>
      <xdr:rowOff>94283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85410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2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148801</xdr:rowOff>
    </xdr:from>
    <xdr:to>
      <xdr:col>67</xdr:col>
      <xdr:colOff>101600</xdr:colOff>
      <xdr:row>58</xdr:row>
      <xdr:rowOff>78951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95478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69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166031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196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101485</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474585"/>
          <a:ext cx="889000" cy="1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79006</xdr:rowOff>
    </xdr:from>
    <xdr:to>
      <xdr:col>76</xdr:col>
      <xdr:colOff>114300</xdr:colOff>
      <xdr:row>78</xdr:row>
      <xdr:rowOff>101485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45210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79006</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452106"/>
          <a:ext cx="889000" cy="13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157573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50685</xdr:rowOff>
    </xdr:from>
    <xdr:to>
      <xdr:col>76</xdr:col>
      <xdr:colOff>165100</xdr:colOff>
      <xdr:row>78</xdr:row>
      <xdr:rowOff>152285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143412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51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28206</xdr:rowOff>
    </xdr:from>
    <xdr:to>
      <xdr:col>72</xdr:col>
      <xdr:colOff>38100</xdr:colOff>
      <xdr:row>78</xdr:row>
      <xdr:rowOff>129806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120933</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49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989</xdr:rowOff>
    </xdr:from>
    <xdr:to>
      <xdr:col>85</xdr:col>
      <xdr:colOff>127000</xdr:colOff>
      <xdr:row>95</xdr:row>
      <xdr:rowOff>24305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288739"/>
          <a:ext cx="8382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114422</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05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24305</xdr:rowOff>
    </xdr:from>
    <xdr:to>
      <xdr:col>81</xdr:col>
      <xdr:colOff>50800</xdr:colOff>
      <xdr:row>95</xdr:row>
      <xdr:rowOff>91531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312055"/>
          <a:ext cx="889000" cy="6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47889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59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91531</xdr:rowOff>
    </xdr:from>
    <xdr:to>
      <xdr:col>76</xdr:col>
      <xdr:colOff>114300</xdr:colOff>
      <xdr:row>95</xdr:row>
      <xdr:rowOff>149366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379281"/>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164459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149366</xdr:rowOff>
    </xdr:from>
    <xdr:to>
      <xdr:col>71</xdr:col>
      <xdr:colOff>177800</xdr:colOff>
      <xdr:row>96</xdr:row>
      <xdr:rowOff>51722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437116"/>
          <a:ext cx="889000" cy="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63270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79534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121639</xdr:rowOff>
    </xdr:from>
    <xdr:to>
      <xdr:col>85</xdr:col>
      <xdr:colOff>177800</xdr:colOff>
      <xdr:row>95</xdr:row>
      <xdr:rowOff>51789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23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100066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1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144955</xdr:rowOff>
    </xdr:from>
    <xdr:to>
      <xdr:col>81</xdr:col>
      <xdr:colOff>101600</xdr:colOff>
      <xdr:row>95</xdr:row>
      <xdr:rowOff>75105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26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66232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35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40731</xdr:rowOff>
    </xdr:from>
    <xdr:to>
      <xdr:col>76</xdr:col>
      <xdr:colOff>165100</xdr:colOff>
      <xdr:row>95</xdr:row>
      <xdr:rowOff>142331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133458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42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98566</xdr:rowOff>
    </xdr:from>
    <xdr:to>
      <xdr:col>72</xdr:col>
      <xdr:colOff>38100</xdr:colOff>
      <xdr:row>96</xdr:row>
      <xdr:rowOff>28716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19843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4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922</xdr:rowOff>
    </xdr:from>
    <xdr:to>
      <xdr:col>67</xdr:col>
      <xdr:colOff>101600</xdr:colOff>
      <xdr:row>96</xdr:row>
      <xdr:rowOff>102522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93649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5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72,111</a:t>
          </a:r>
          <a:r>
            <a:rPr kumimoji="1" lang="ja-JP" altLang="en-US" sz="1300">
              <a:latin typeface="ＭＳ Ｐゴシック" panose="020B0600070205080204" pitchFamily="50" charset="-128"/>
              <a:ea typeface="ＭＳ Ｐゴシック" panose="020B0600070205080204" pitchFamily="50" charset="-128"/>
            </a:rPr>
            <a:t>円となり、昨年度と比較して</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％の減少となった。普通交付税再算定による臨財債償還基金費の減債基金への積立金の皆減が要因である。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73,452</a:t>
          </a:r>
          <a:r>
            <a:rPr kumimoji="1" lang="ja-JP" altLang="en-US" sz="1300">
              <a:latin typeface="ＭＳ Ｐゴシック" panose="020B0600070205080204" pitchFamily="50" charset="-128"/>
              <a:ea typeface="ＭＳ Ｐゴシック" panose="020B0600070205080204" pitchFamily="50" charset="-128"/>
            </a:rPr>
            <a:t>円となり、昨年度と比較して</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％の大幅な増加となった。産地生産基盤パワーアップ事業等の増加が主な要因である。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79,866</a:t>
          </a:r>
          <a:r>
            <a:rPr kumimoji="1" lang="ja-JP" altLang="en-US" sz="1300">
              <a:latin typeface="ＭＳ Ｐゴシック" panose="020B0600070205080204" pitchFamily="50" charset="-128"/>
              <a:ea typeface="ＭＳ Ｐゴシック" panose="020B0600070205080204" pitchFamily="50" charset="-128"/>
            </a:rPr>
            <a:t>円となり、昨年度と比較して</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％の大幅な増加となった。小中学校大規模改修事業による施設維持管理費の増加が主な要因である。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092</a:t>
          </a:r>
          <a:r>
            <a:rPr kumimoji="1" lang="ja-JP" altLang="en-US" sz="1300">
              <a:latin typeface="ＭＳ Ｐゴシック" panose="020B0600070205080204" pitchFamily="50" charset="-128"/>
              <a:ea typeface="ＭＳ Ｐゴシック" panose="020B0600070205080204" pitchFamily="50" charset="-128"/>
            </a:rPr>
            <a:t>円となり、昨年度と比較して</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％の減少となった。子育て世帯臨時特別給付金の減少及び国民健康保険特別会計に対する支払準備基金積立分の繰出金の減少が主な要因である。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48,200</a:t>
          </a:r>
          <a:r>
            <a:rPr kumimoji="1" lang="ja-JP" altLang="en-US" sz="1300">
              <a:latin typeface="ＭＳ Ｐゴシック" panose="020B0600070205080204" pitchFamily="50" charset="-128"/>
              <a:ea typeface="ＭＳ Ｐゴシック" panose="020B0600070205080204" pitchFamily="50" charset="-128"/>
            </a:rPr>
            <a:t>円となり、昨年度と比較して</a:t>
          </a:r>
          <a:r>
            <a:rPr kumimoji="1" lang="en-US" altLang="ja-JP" sz="1300">
              <a:latin typeface="ＭＳ Ｐゴシック" panose="020B0600070205080204" pitchFamily="50" charset="-128"/>
              <a:ea typeface="ＭＳ Ｐゴシック" panose="020B0600070205080204" pitchFamily="50" charset="-128"/>
            </a:rPr>
            <a:t>34.6</a:t>
          </a:r>
          <a:r>
            <a:rPr kumimoji="1" lang="ja-JP" altLang="en-US" sz="1300">
              <a:latin typeface="ＭＳ Ｐゴシック" panose="020B0600070205080204" pitchFamily="50" charset="-128"/>
              <a:ea typeface="ＭＳ Ｐゴシック" panose="020B0600070205080204" pitchFamily="50" charset="-128"/>
            </a:rPr>
            <a:t>％と大幅に減少した。一部事務組合における施設整備費の減少に伴う特別分担金の減少が主な要因である。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76,994</a:t>
          </a:r>
          <a:r>
            <a:rPr kumimoji="1" lang="ja-JP" altLang="en-US" sz="1300">
              <a:latin typeface="ＭＳ Ｐゴシック" panose="020B0600070205080204" pitchFamily="50" charset="-128"/>
              <a:ea typeface="ＭＳ Ｐゴシック" panose="020B0600070205080204" pitchFamily="50" charset="-128"/>
            </a:rPr>
            <a:t>円となり、昨年度と比較して</a:t>
          </a:r>
          <a:r>
            <a:rPr kumimoji="1" lang="en-US" altLang="ja-JP" sz="1300">
              <a:latin typeface="ＭＳ Ｐゴシック" panose="020B0600070205080204" pitchFamily="50" charset="-128"/>
              <a:ea typeface="ＭＳ Ｐゴシック" panose="020B0600070205080204" pitchFamily="50" charset="-128"/>
            </a:rPr>
            <a:t>41.3</a:t>
          </a:r>
          <a:r>
            <a:rPr kumimoji="1" lang="ja-JP" altLang="en-US" sz="1300">
              <a:latin typeface="ＭＳ Ｐゴシック" panose="020B0600070205080204" pitchFamily="50" charset="-128"/>
              <a:ea typeface="ＭＳ Ｐゴシック" panose="020B0600070205080204" pitchFamily="50" charset="-128"/>
            </a:rPr>
            <a:t>％と大幅に増加した。工業団地アクセス道路工事に伴う道路新設改良費の増加が主な要因である。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67,995</a:t>
          </a:r>
          <a:r>
            <a:rPr kumimoji="1" lang="ja-JP" altLang="en-US" sz="1300">
              <a:latin typeface="ＭＳ Ｐゴシック" panose="020B0600070205080204" pitchFamily="50" charset="-128"/>
              <a:ea typeface="ＭＳ Ｐゴシック" panose="020B0600070205080204" pitchFamily="50" charset="-128"/>
            </a:rPr>
            <a:t>円となり、類似団体内平均と比較すると低い水準ではあるものの年々増加傾向にある。しかしながら、現在の起債に係る元利償還金のピークは令和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年度を見込んでおり、令和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年度以降は減少していくと思われる。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実質収支額については、標準財政規模に占める割合が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％台で推移しており、令和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a:t>
          </a:r>
          <a:r>
            <a:rPr kumimoji="1" lang="en-US" altLang="ja-JP" sz="1400">
              <a:latin typeface="ＭＳ ゴシック" pitchFamily="49" charset="-128"/>
              <a:ea typeface="ＭＳ ゴシック" pitchFamily="49" charset="-128"/>
            </a:rPr>
            <a:t>6.91</a:t>
          </a:r>
          <a:r>
            <a:rPr kumimoji="1" lang="ja-JP" altLang="en-US" sz="1400">
              <a:latin typeface="ＭＳ ゴシック" pitchFamily="49" charset="-128"/>
              <a:ea typeface="ＭＳ ゴシック" pitchFamily="49" charset="-128"/>
            </a:rPr>
            <a:t>％と昨年度と比較し</a:t>
          </a:r>
          <a:r>
            <a:rPr kumimoji="1" lang="en-US" altLang="ja-JP" sz="1400">
              <a:latin typeface="ＭＳ ゴシック" pitchFamily="49" charset="-128"/>
              <a:ea typeface="ＭＳ ゴシック" pitchFamily="49" charset="-128"/>
            </a:rPr>
            <a:t>0.66</a:t>
          </a:r>
          <a:r>
            <a:rPr kumimoji="1" lang="ja-JP" altLang="en-US" sz="1400">
              <a:latin typeface="ＭＳ ゴシック" pitchFamily="49" charset="-128"/>
              <a:ea typeface="ＭＳ ゴシック" pitchFamily="49" charset="-128"/>
            </a:rPr>
            <a:t>％の減少となった。実質単年度収支についても</a:t>
          </a:r>
          <a:r>
            <a:rPr kumimoji="1" lang="en-US" altLang="ja-JP" sz="1400">
              <a:latin typeface="ＭＳ ゴシック" pitchFamily="49" charset="-128"/>
              <a:ea typeface="ＭＳ ゴシック" pitchFamily="49" charset="-128"/>
            </a:rPr>
            <a:t>1.91</a:t>
          </a:r>
          <a:r>
            <a:rPr kumimoji="1" lang="ja-JP" altLang="en-US" sz="1400">
              <a:latin typeface="ＭＳ ゴシック" pitchFamily="49" charset="-128"/>
              <a:ea typeface="ＭＳ ゴシック" pitchFamily="49" charset="-128"/>
            </a:rPr>
            <a:t>％の減少となった。これはコロナ禍による事業規模縮小が例年規模に戻りつつあることが主な要因である。</a:t>
          </a:r>
        </a:p>
        <a:p>
          <a:r>
            <a:rPr kumimoji="1" lang="ja-JP" altLang="en-US" sz="1400">
              <a:latin typeface="ＭＳ ゴシック" pitchFamily="49" charset="-128"/>
              <a:ea typeface="ＭＳ ゴシック" pitchFamily="49" charset="-128"/>
            </a:rPr>
            <a:t>　財政調整基金については、令和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年度は昨年度に引き続き取崩しは行わなかったが、今後も歳出の見直しと財源確保を継続し健全な財政運営に努めていく。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全ての会計で赤字はなく、健全な財政状況である。</a:t>
          </a:r>
        </a:p>
        <a:p>
          <a:r>
            <a:rPr kumimoji="1" lang="ja-JP" altLang="en-US" sz="1400">
              <a:latin typeface="ＭＳ ゴシック" pitchFamily="49" charset="-128"/>
              <a:ea typeface="ＭＳ ゴシック" pitchFamily="49" charset="-128"/>
            </a:rPr>
            <a:t>　一般会計については、単年度収支が</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百万円減少したため、標準財政規模比で</a:t>
          </a:r>
          <a:r>
            <a:rPr kumimoji="1" lang="en-US" altLang="ja-JP" sz="1400">
              <a:latin typeface="ＭＳ ゴシック" pitchFamily="49" charset="-128"/>
              <a:ea typeface="ＭＳ ゴシック" pitchFamily="49" charset="-128"/>
            </a:rPr>
            <a:t>0.60</a:t>
          </a:r>
          <a:r>
            <a:rPr kumimoji="1" lang="ja-JP" altLang="en-US" sz="1400">
              <a:latin typeface="ＭＳ ゴシック" pitchFamily="49" charset="-128"/>
              <a:ea typeface="ＭＳ ゴシック" pitchFamily="49" charset="-128"/>
            </a:rPr>
            <a:t>ポイントの減少となっている。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年の復旧事業債以降に企業債の借入がなく、元利償還金が少額であることから、実質収支は例年最も大きい傾向にある。</a:t>
          </a:r>
        </a:p>
        <a:p>
          <a:r>
            <a:rPr kumimoji="1" lang="ja-JP" altLang="en-US" sz="1400">
              <a:latin typeface="ＭＳ ゴシック" pitchFamily="49" charset="-128"/>
              <a:ea typeface="ＭＳ ゴシック" pitchFamily="49" charset="-128"/>
            </a:rPr>
            <a:t>　その他、変動の大きい会計は下水道事業会計で、流動資産が増加したことで実質収支が</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百万円増加したことにより、標準財政規模比で</a:t>
          </a:r>
          <a:r>
            <a:rPr kumimoji="1" lang="en-US" altLang="ja-JP" sz="1400">
              <a:latin typeface="ＭＳ ゴシック" pitchFamily="49" charset="-128"/>
              <a:ea typeface="ＭＳ ゴシック" pitchFamily="49" charset="-128"/>
            </a:rPr>
            <a:t>0.23</a:t>
          </a:r>
          <a:r>
            <a:rPr kumimoji="1" lang="ja-JP" altLang="en-US" sz="1400">
              <a:latin typeface="ＭＳ ゴシック" pitchFamily="49" charset="-128"/>
              <a:ea typeface="ＭＳ ゴシック" pitchFamily="49" charset="-128"/>
            </a:rPr>
            <a:t>ポイントの増加となっている。</a:t>
          </a:r>
        </a:p>
        <a:p>
          <a:r>
            <a:rPr kumimoji="1" lang="ja-JP" altLang="en-US" sz="1400">
              <a:latin typeface="ＭＳ ゴシック" pitchFamily="49" charset="-128"/>
              <a:ea typeface="ＭＳ ゴシック" pitchFamily="49" charset="-128"/>
            </a:rPr>
            <a:t>　今後、一般会計については将来負担に備えた財政調整基金の取り崩しを行うことにより、標準財政規模費で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前後で推移していくことが見込まれる。特別会計については、大きな変動要素は見込まれていないが、下水道事業については施設更新経費などを見据え、一般会計からの繰入金に頼らない事業体制を構築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公営企業債等元利償還金に係る繰入金について、基準外繰入金の影響による準元利償還金算入額の増加により</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百万円増加し、元利償還金等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一方、下水道事業の元利償還金自体は減少していることから、算入公債費等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上記の結果として</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今後も、一般会計においては過疎対策事業債等の交付税算入率が高い地方債を活用し、公営企業に対しては基準外繰出金を極力抑制することで、実質公債費比率が急激に上昇しないよう計画的に借り入れ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将来負担額の分子については、マイナスとなった前年度より減少が進み、前年度より</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主な要因としては、地方債償還が進んだことによる一般会計地方債残高及び公営企業債等繰入見込額の減少が、充当可能基金等の減少額を上回ったことであり、その結果、令和４年度の将来負担比率は昨年度と同様「数値なし」（マイナス）となった。</a:t>
          </a:r>
        </a:p>
        <a:p>
          <a:r>
            <a:rPr kumimoji="1" lang="ja-JP" altLang="en-US" sz="1400">
              <a:latin typeface="ＭＳ ゴシック" pitchFamily="49" charset="-128"/>
              <a:ea typeface="ＭＳ ゴシック" pitchFamily="49" charset="-128"/>
            </a:rPr>
            <a:t>　しかしながら、今後については、合併特例債や過疎対策事業債の発行が予定されているとともに、財政調整基金をはじめとする充当可能基金の取り崩しが見込まれるため、将来負担比率が増加していくと予想される。そのため、当該数値の急激な上昇が生じないよう、起債に必要性を見極めるとともに、償還期間を長期間にするなど、計画的な借入を行う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茨城県稲敷市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百万円を積み立てた一方、公共公用施設整備基金から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百万円、新庁舎建設基金から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標準財政規模に占める基金の割合が高く、その主な要因は特定目的基金の割合が高い状態にあることである。一方、特定目的基金の中には、近年積立・取崩といったお金の流れがほとんど見られない基金もあることから、長期的な視点で、将来を見据えた投資に向け有効に活用できるよう、基金全体の見直しを検討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公共公用施設等整備基金：公共公用及び学校施設整備の推進。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合併振興基金：市の一体感の醸成及び地域振興の推進。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ふるさと応援基金：ふるさと稲敷市を応援する人々から寄附された寄附金を適正に管理運用する。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子育て応援基金：安心して子育てが出来る環境づくりの推進及び子どもたちの健やかな成長に資するための事業に要する経費に充てる。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公共公用施設等整備基金：道路維持管理及び新設改良事業において起債路線以外の事業費へ充当するため取崩しを行い、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新庁舎建設基金：新庁舎建設に伴う起債の償還に充てるための基金であり、令和４年度の償還額に充当するため取り崩しを行い、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地方創生応援基金：企業版ふるさと納税により企業より寄附された寄附金を適正に管理運用する基金であるが、令和４年度に企業より寄附された寄附金を積み立てたため、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中には、近年積立・取崩といったお金の流れがほとんど見られない基金もあることから、長期的な視点で、将来を見据えた投資に向け有効に活用できるよう、基金全体の見直しを検討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計画において今後実施が予定されている施設の大規模改修や、年々大規模化する災害発生等に備え、毎年度計画的に積み立てを行ってきたものの、特定目的基金への積立との兼ね合いもあり、ここ数年は運用益の積立に留ま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年度においては取崩しは行わず、運用益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百万円を積み立てたことが増加の要因である。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ととしているものの、国等の財政の将来見通しに明るい材料が少ないことから、本市としても将来を見据えた財源として、一定規模の財政調整基金は蓄えておく必要があるものと思料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百万円となっており、運用益及び過疎地域持続的発展支援交付金を積立てた一方、令和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年度については地方債償還額が直近でのピークを迎える年度であるため、地方債償還の財源として取崩しを行ったことから、前年度から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緩やかに地方債償還額が減少する見込みであるが、今後も各計画期間内に合併特例事業債や過疎対策事業債の活用を予定しているため、当該地方債の償還に備えて計画的に積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665D07D-B3E5-436A-9097-1FDC84B5C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9018A11-D473-47D7-9543-9C061ECDD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5C7C11B7-67BE-4A3A-8DB5-0787ACA6620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36ED426A-9126-4A67-AE48-72296C2E733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6103ECFF-93AF-4AD3-9EB4-E7289259F54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40DDD94B-4BF3-43ED-981F-E478B83ADE8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8CB826DD-483E-4DEE-991C-4F262DE95FB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2F48EA51-64B1-4B93-9826-B5CC28D31FD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C8EEEB1B-542C-449C-9618-6D8BEE25BDB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F281CCA1-CA46-46FD-B314-D2FE904D6FB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720AA8FE-A477-4F7E-B31C-5ED2DC51D95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DDED9E78-9409-45D4-B87E-7E1E8B49754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AFF06B5E-9CFF-4854-AC5B-EA48B2CA4BD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80287C20-751E-45FA-86B1-C2964627CEB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7242FE55-57AE-4BF9-89DF-F017C29CC2E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B5787F78-3F64-42FE-8D8F-1E8D533E057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38,377
36,931
205.81
25,371,110
23,935,936
932,996
13,511,158
24,063,183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B570730C-0314-4330-B98A-AC1F76BCC3E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A45D9D2B-3CEC-415E-8E37-0ECE3C4B6B4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C9A2FB35-AE83-4A71-93A1-A00A7D2C930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39A8CB27-A9F2-44C6-BBD4-C249A52D5F9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9A20DEB2-2CF3-4AAF-87B2-4DB719BD0C7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DE0C9AFD-FCE7-4CE5-ACCA-C5A5ED4486D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6AB3BFBB-92C1-48C5-8DEC-4E5AB71E36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ECD756CF-73FF-4909-9355-19A331124C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8D145803-C536-4FFE-85C8-F617D083F00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93A80EE8-FFF1-4057-923F-FE285A7AE9C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92A7B16F-E225-42A8-999F-BFF97C38CE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9AA32E5A-2F27-4750-BB2D-6C918A7C795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B1497FDF-318F-4AD4-B9B3-69B7E71BFC9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4DEA1B47-8302-4A0A-AB4A-8342F6E6D9F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4A391BEB-BE42-490C-9F3B-57D7C0750C4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D13CF0E0-16E7-4789-95AE-3373C8EE386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7C1F6F87-332D-4F6A-84A5-556D41C5233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9E0CF63B-D7FE-40F3-AA22-D641392376B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EC46872D-D736-4DA8-AF44-A33F7F1481A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B732D7B0-22B6-4487-BB5F-58CBA0E295B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413A2E79-6932-4BD8-9548-56EF412D0557}"/>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D588B12E-197C-4C26-AB05-88C42BC19D1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957D4B94-A36F-4355-AC99-23F7A738269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5A306A77-85D0-4D86-B20B-101F211EB2F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4A307CE-5EFB-4497-895A-0433A109BD5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4A1F529B-C10D-4BFF-8E9F-066038BDD54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133CDABE-E5E0-4CF8-9A73-D62A56A4E0B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B9C0136D-0795-40F3-9F4C-FA1E17E7A98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2FA3248-A18A-4028-AB4C-609A21F9A03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320696D3-E065-4B50-8E10-CC7C6992E8C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CBF61A82-F013-4108-ADA7-D5CC73DF936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B33C5F17-0A46-4292-A363-5D8D03BDE77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CB3DD3B4-E501-4A8E-B554-5C83854051A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3DA37D1A-79BF-45DB-9A7F-16FAB6BA4B6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41A391B2-6AA0-48E1-B1C3-4DBEC65A401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有形固定資産減価償却率は類似団体平均が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％増となる中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となったが、類似団体平均と比較すると依然として低い水準を保っている。これは直近に整備された公共施設が比較的多いことや、老朽化した施設の解体・除却を実施している結果と考えられる。今後も公共施設等総合管理計画及び学校施設長寿命化計画に基づき、施設の統廃合や建替えを含む施設の適正な機能の確保と、効率的な管理運営に努めていく。</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D3AEB534-F558-4A30-8F82-B263911F634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A92545CB-88E0-4EDC-8B61-CC2871D74D4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FDAFA3FE-61E7-444E-BF7A-36CACDA90A9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B8AB57AA-1304-4A68-B728-103731D6F26A}"/>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CDEBDE06-A39D-4D0A-B5EC-32FF7785391F}"/>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655CE892-9CE5-4F0E-AA65-1C00556E2CF6}"/>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42FCF76F-D26C-48D5-992C-20A0EB5D1EB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37A7DD45-897C-43BA-B7FC-1C56CD392713}"/>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17C363E6-D3D5-4D1E-B953-072020D30DD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2F8D776F-8FCE-4C33-AA19-D47905759B3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1D676D5D-0371-41B0-BC85-9C4EE641F9E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C34B8F4-E487-435A-8323-D079EC6A76A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6DC60E47-63A9-40CC-8F56-B9BD595040B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3CC5EC4-C670-4797-9902-A730874355A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109601</xdr:rowOff>
    </xdr:to>
    <xdr:cxnSp macro="">
      <xdr:nvCxnSpPr>
        <xdr:cNvPr id="67" name="直線コネクタ 66">
          <a:extLst>
            <a:ext uri="{FF2B5EF4-FFF2-40B4-BE49-F238E27FC236}">
              <a16:creationId xmlns:a16="http://schemas.microsoft.com/office/drawing/2014/main" id="{F9B16C23-A1A9-44D1-BA1F-563E7D6C9B9E}"/>
            </a:ext>
          </a:extLst>
        </xdr:cNvPr>
        <xdr:cNvCxnSpPr/>
      </xdr:nvCxnSpPr>
      <xdr:spPr>
        <a:xfrm flipV="1">
          <a:off x="4760595" y="5566156"/>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8" name="有形固定資産減価償却率最小値テキスト">
          <a:extLst>
            <a:ext uri="{FF2B5EF4-FFF2-40B4-BE49-F238E27FC236}">
              <a16:creationId xmlns:a16="http://schemas.microsoft.com/office/drawing/2014/main" id="{33F43A00-DE4E-4F58-9C65-F4B12DEB15A2}"/>
            </a:ext>
          </a:extLst>
        </xdr:cNvPr>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9" name="直線コネクタ 68">
          <a:extLst>
            <a:ext uri="{FF2B5EF4-FFF2-40B4-BE49-F238E27FC236}">
              <a16:creationId xmlns:a16="http://schemas.microsoft.com/office/drawing/2014/main" id="{9B21444A-6D6F-4E2E-91FA-336F8A7D0F9F}"/>
            </a:ext>
          </a:extLst>
        </xdr:cNvPr>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70" name="有形固定資産減価償却率最大値テキスト">
          <a:extLst>
            <a:ext uri="{FF2B5EF4-FFF2-40B4-BE49-F238E27FC236}">
              <a16:creationId xmlns:a16="http://schemas.microsoft.com/office/drawing/2014/main" id="{9B944916-A76C-47E6-9EC6-AE1D277C45D7}"/>
            </a:ext>
          </a:extLst>
        </xdr:cNvPr>
        <xdr:cNvSpPr txBox="1"/>
      </xdr:nvSpPr>
      <xdr:spPr>
        <a:xfrm>
          <a:off x="4813300" y="534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71" name="直線コネクタ 70">
          <a:extLst>
            <a:ext uri="{FF2B5EF4-FFF2-40B4-BE49-F238E27FC236}">
              <a16:creationId xmlns:a16="http://schemas.microsoft.com/office/drawing/2014/main" id="{2F3813C8-EFE6-489E-A913-FAADE1348EDA}"/>
            </a:ext>
          </a:extLst>
        </xdr:cNvPr>
        <xdr:cNvCxnSpPr/>
      </xdr:nvCxnSpPr>
      <xdr:spPr>
        <a:xfrm>
          <a:off x="4673600" y="55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17416</xdr:rowOff>
    </xdr:from>
    <xdr:ext cx="405111" cy="259045"/>
    <xdr:sp macro="" textlink="">
      <xdr:nvSpPr>
        <xdr:cNvPr id="72" name="有形固定資産減価償却率平均値テキスト">
          <a:extLst>
            <a:ext uri="{FF2B5EF4-FFF2-40B4-BE49-F238E27FC236}">
              <a16:creationId xmlns:a16="http://schemas.microsoft.com/office/drawing/2014/main" id="{9C27F008-0E99-4F84-9E41-2C8C61A7D502}"/>
            </a:ext>
          </a:extLst>
        </xdr:cNvPr>
        <xdr:cNvSpPr txBox="1"/>
      </xdr:nvSpPr>
      <xdr:spPr>
        <a:xfrm>
          <a:off x="4813300" y="627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73" name="フローチャート: 判断 72">
          <a:extLst>
            <a:ext uri="{FF2B5EF4-FFF2-40B4-BE49-F238E27FC236}">
              <a16:creationId xmlns:a16="http://schemas.microsoft.com/office/drawing/2014/main" id="{964E73BD-8002-41E8-B24C-6996B6CE83C6}"/>
            </a:ext>
          </a:extLst>
        </xdr:cNvPr>
        <xdr:cNvSpPr/>
      </xdr:nvSpPr>
      <xdr:spPr>
        <a:xfrm>
          <a:off x="47117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74" name="フローチャート: 判断 73">
          <a:extLst>
            <a:ext uri="{FF2B5EF4-FFF2-40B4-BE49-F238E27FC236}">
              <a16:creationId xmlns:a16="http://schemas.microsoft.com/office/drawing/2014/main" id="{E42E259C-660A-4FE9-8FD5-474C64E3D3F6}"/>
            </a:ext>
          </a:extLst>
        </xdr:cNvPr>
        <xdr:cNvSpPr/>
      </xdr:nvSpPr>
      <xdr:spPr>
        <a:xfrm>
          <a:off x="400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5" name="フローチャート: 判断 74">
          <a:extLst>
            <a:ext uri="{FF2B5EF4-FFF2-40B4-BE49-F238E27FC236}">
              <a16:creationId xmlns:a16="http://schemas.microsoft.com/office/drawing/2014/main" id="{415F05E8-160B-4111-9F41-98158EFA76D9}"/>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6" name="フローチャート: 判断 75">
          <a:extLst>
            <a:ext uri="{FF2B5EF4-FFF2-40B4-BE49-F238E27FC236}">
              <a16:creationId xmlns:a16="http://schemas.microsoft.com/office/drawing/2014/main" id="{7E66962F-70DB-4D22-8BB0-BE51859552B5}"/>
            </a:ext>
          </a:extLst>
        </xdr:cNvPr>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3175</xdr:rowOff>
    </xdr:from>
    <xdr:to>
      <xdr:col>7</xdr:col>
      <xdr:colOff>187325</xdr:colOff>
      <xdr:row>31</xdr:row>
      <xdr:rowOff>104775</xdr:rowOff>
    </xdr:to>
    <xdr:sp macro="" textlink="">
      <xdr:nvSpPr>
        <xdr:cNvPr id="77" name="フローチャート: 判断 76">
          <a:extLst>
            <a:ext uri="{FF2B5EF4-FFF2-40B4-BE49-F238E27FC236}">
              <a16:creationId xmlns:a16="http://schemas.microsoft.com/office/drawing/2014/main" id="{29FA1055-3B6F-4403-822C-1501559E8AD7}"/>
            </a:ext>
          </a:extLst>
        </xdr:cNvPr>
        <xdr:cNvSpPr/>
      </xdr:nvSpPr>
      <xdr:spPr>
        <a:xfrm>
          <a:off x="1714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43B8E6A-3CF6-4B98-882C-6795605FD5D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6BF5120-9301-4A33-B73A-4A2DDA4D0E2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4FAB8AA-4B9D-4091-83E1-7E4784081CD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D45221F-5918-4981-AF30-601EB5C536B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F87230D-C8B0-45BE-B0C3-8AA683F38E5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3" name="楕円 82">
          <a:extLst>
            <a:ext uri="{FF2B5EF4-FFF2-40B4-BE49-F238E27FC236}">
              <a16:creationId xmlns:a16="http://schemas.microsoft.com/office/drawing/2014/main" id="{6B0AE13D-3EEB-4562-AABC-C1A51C530E07}"/>
            </a:ext>
          </a:extLst>
        </xdr:cNvPr>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84" name="有形固定資産減価償却率該当値テキスト">
          <a:extLst>
            <a:ext uri="{FF2B5EF4-FFF2-40B4-BE49-F238E27FC236}">
              <a16:creationId xmlns:a16="http://schemas.microsoft.com/office/drawing/2014/main" id="{B34DC5CC-801F-48E5-A301-864521027A00}"/>
            </a:ext>
          </a:extLst>
        </xdr:cNvPr>
        <xdr:cNvSpPr txBox="1"/>
      </xdr:nvSpPr>
      <xdr:spPr>
        <a:xfrm>
          <a:off x="48133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105537</xdr:rowOff>
    </xdr:from>
    <xdr:to>
      <xdr:col>19</xdr:col>
      <xdr:colOff>187325</xdr:colOff>
      <xdr:row>31</xdr:row>
      <xdr:rowOff>35687</xdr:rowOff>
    </xdr:to>
    <xdr:sp macro="" textlink="">
      <xdr:nvSpPr>
        <xdr:cNvPr id="85" name="楕円 84">
          <a:extLst>
            <a:ext uri="{FF2B5EF4-FFF2-40B4-BE49-F238E27FC236}">
              <a16:creationId xmlns:a16="http://schemas.microsoft.com/office/drawing/2014/main" id="{4042DC49-ABB6-409E-A83D-1CB4C969CCD2}"/>
            </a:ext>
          </a:extLst>
        </xdr:cNvPr>
        <xdr:cNvSpPr/>
      </xdr:nvSpPr>
      <xdr:spPr>
        <a:xfrm>
          <a:off x="40005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156337</xdr:rowOff>
    </xdr:from>
    <xdr:to>
      <xdr:col>23</xdr:col>
      <xdr:colOff>85725</xdr:colOff>
      <xdr:row>31</xdr:row>
      <xdr:rowOff>32385</xdr:rowOff>
    </xdr:to>
    <xdr:cxnSp macro="">
      <xdr:nvCxnSpPr>
        <xdr:cNvPr id="86" name="直線コネクタ 85">
          <a:extLst>
            <a:ext uri="{FF2B5EF4-FFF2-40B4-BE49-F238E27FC236}">
              <a16:creationId xmlns:a16="http://schemas.microsoft.com/office/drawing/2014/main" id="{784D3A3E-8572-477C-902D-B3D146A82EEF}"/>
            </a:ext>
          </a:extLst>
        </xdr:cNvPr>
        <xdr:cNvCxnSpPr/>
      </xdr:nvCxnSpPr>
      <xdr:spPr>
        <a:xfrm>
          <a:off x="4051300" y="6071362"/>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7" name="楕円 86">
          <a:extLst>
            <a:ext uri="{FF2B5EF4-FFF2-40B4-BE49-F238E27FC236}">
              <a16:creationId xmlns:a16="http://schemas.microsoft.com/office/drawing/2014/main" id="{FB1D9779-5F8F-48BA-9BC2-BC1230340509}"/>
            </a:ext>
          </a:extLst>
        </xdr:cNvPr>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156337</xdr:rowOff>
    </xdr:to>
    <xdr:cxnSp macro="">
      <xdr:nvCxnSpPr>
        <xdr:cNvPr id="88" name="直線コネクタ 87">
          <a:extLst>
            <a:ext uri="{FF2B5EF4-FFF2-40B4-BE49-F238E27FC236}">
              <a16:creationId xmlns:a16="http://schemas.microsoft.com/office/drawing/2014/main" id="{61CC281B-D03D-4D34-8C52-0197302E268C}"/>
            </a:ext>
          </a:extLst>
        </xdr:cNvPr>
        <xdr:cNvCxnSpPr/>
      </xdr:nvCxnSpPr>
      <xdr:spPr>
        <a:xfrm>
          <a:off x="3289300" y="603250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40767</xdr:rowOff>
    </xdr:from>
    <xdr:to>
      <xdr:col>11</xdr:col>
      <xdr:colOff>187325</xdr:colOff>
      <xdr:row>30</xdr:row>
      <xdr:rowOff>142367</xdr:rowOff>
    </xdr:to>
    <xdr:sp macro="" textlink="">
      <xdr:nvSpPr>
        <xdr:cNvPr id="89" name="楕円 88">
          <a:extLst>
            <a:ext uri="{FF2B5EF4-FFF2-40B4-BE49-F238E27FC236}">
              <a16:creationId xmlns:a16="http://schemas.microsoft.com/office/drawing/2014/main" id="{12B407C7-AE60-4828-8816-24860C159802}"/>
            </a:ext>
          </a:extLst>
        </xdr:cNvPr>
        <xdr:cNvSpPr/>
      </xdr:nvSpPr>
      <xdr:spPr>
        <a:xfrm>
          <a:off x="24765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91567</xdr:rowOff>
    </xdr:from>
    <xdr:to>
      <xdr:col>15</xdr:col>
      <xdr:colOff>136525</xdr:colOff>
      <xdr:row>30</xdr:row>
      <xdr:rowOff>117475</xdr:rowOff>
    </xdr:to>
    <xdr:cxnSp macro="">
      <xdr:nvCxnSpPr>
        <xdr:cNvPr id="90" name="直線コネクタ 89">
          <a:extLst>
            <a:ext uri="{FF2B5EF4-FFF2-40B4-BE49-F238E27FC236}">
              <a16:creationId xmlns:a16="http://schemas.microsoft.com/office/drawing/2014/main" id="{AF60F114-7ACD-42EC-9D56-57660F3F7F07}"/>
            </a:ext>
          </a:extLst>
        </xdr:cNvPr>
        <xdr:cNvCxnSpPr/>
      </xdr:nvCxnSpPr>
      <xdr:spPr>
        <a:xfrm>
          <a:off x="2527300" y="6006592"/>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147447</xdr:rowOff>
    </xdr:from>
    <xdr:to>
      <xdr:col>7</xdr:col>
      <xdr:colOff>187325</xdr:colOff>
      <xdr:row>30</xdr:row>
      <xdr:rowOff>77597</xdr:rowOff>
    </xdr:to>
    <xdr:sp macro="" textlink="">
      <xdr:nvSpPr>
        <xdr:cNvPr id="91" name="楕円 90">
          <a:extLst>
            <a:ext uri="{FF2B5EF4-FFF2-40B4-BE49-F238E27FC236}">
              <a16:creationId xmlns:a16="http://schemas.microsoft.com/office/drawing/2014/main" id="{E8E1618D-602B-4F6E-BDE5-9993CB7D472A}"/>
            </a:ext>
          </a:extLst>
        </xdr:cNvPr>
        <xdr:cNvSpPr/>
      </xdr:nvSpPr>
      <xdr:spPr>
        <a:xfrm>
          <a:off x="17145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26797</xdr:rowOff>
    </xdr:from>
    <xdr:to>
      <xdr:col>11</xdr:col>
      <xdr:colOff>136525</xdr:colOff>
      <xdr:row>30</xdr:row>
      <xdr:rowOff>91567</xdr:rowOff>
    </xdr:to>
    <xdr:cxnSp macro="">
      <xdr:nvCxnSpPr>
        <xdr:cNvPr id="92" name="直線コネクタ 91">
          <a:extLst>
            <a:ext uri="{FF2B5EF4-FFF2-40B4-BE49-F238E27FC236}">
              <a16:creationId xmlns:a16="http://schemas.microsoft.com/office/drawing/2014/main" id="{AAF6ED7A-8D7D-44DF-A08C-1B94D743FB8F}"/>
            </a:ext>
          </a:extLst>
        </xdr:cNvPr>
        <xdr:cNvCxnSpPr/>
      </xdr:nvCxnSpPr>
      <xdr:spPr>
        <a:xfrm>
          <a:off x="1765300" y="594182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97172</xdr:rowOff>
    </xdr:from>
    <xdr:ext cx="405111" cy="259045"/>
    <xdr:sp macro="" textlink="">
      <xdr:nvSpPr>
        <xdr:cNvPr id="93" name="n_1aveValue有形固定資産減価償却率">
          <a:extLst>
            <a:ext uri="{FF2B5EF4-FFF2-40B4-BE49-F238E27FC236}">
              <a16:creationId xmlns:a16="http://schemas.microsoft.com/office/drawing/2014/main" id="{935E1198-C04D-4ABC-9610-F1DC2E7E528F}"/>
            </a:ext>
          </a:extLst>
        </xdr:cNvPr>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4" name="n_2aveValue有形固定資産減価償却率">
          <a:extLst>
            <a:ext uri="{FF2B5EF4-FFF2-40B4-BE49-F238E27FC236}">
              <a16:creationId xmlns:a16="http://schemas.microsoft.com/office/drawing/2014/main" id="{A8EC7555-A650-4037-9E51-E50772D9952A}"/>
            </a:ext>
          </a:extLst>
        </xdr:cNvPr>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95" name="n_3aveValue有形固定資産減価償却率">
          <a:extLst>
            <a:ext uri="{FF2B5EF4-FFF2-40B4-BE49-F238E27FC236}">
              <a16:creationId xmlns:a16="http://schemas.microsoft.com/office/drawing/2014/main" id="{0EAA2CD4-DB6F-4608-A4F1-493BA7126B78}"/>
            </a:ext>
          </a:extLst>
        </xdr:cNvPr>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96" name="n_4aveValue有形固定資産減価償却率">
          <a:extLst>
            <a:ext uri="{FF2B5EF4-FFF2-40B4-BE49-F238E27FC236}">
              <a16:creationId xmlns:a16="http://schemas.microsoft.com/office/drawing/2014/main" id="{71A8A179-3EAE-42D1-8C08-C1D90A2BDE69}"/>
            </a:ext>
          </a:extLst>
        </xdr:cNvPr>
        <xdr:cNvSpPr txBox="1"/>
      </xdr:nvSpPr>
      <xdr:spPr>
        <a:xfrm>
          <a:off x="1562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52214</xdr:rowOff>
    </xdr:from>
    <xdr:ext cx="405111" cy="259045"/>
    <xdr:sp macro="" textlink="">
      <xdr:nvSpPr>
        <xdr:cNvPr id="97" name="n_1mainValue有形固定資産減価償却率">
          <a:extLst>
            <a:ext uri="{FF2B5EF4-FFF2-40B4-BE49-F238E27FC236}">
              <a16:creationId xmlns:a16="http://schemas.microsoft.com/office/drawing/2014/main" id="{2E8F8E9A-7D60-4806-B2B1-7665EC77EDA9}"/>
            </a:ext>
          </a:extLst>
        </xdr:cNvPr>
        <xdr:cNvSpPr txBox="1"/>
      </xdr:nvSpPr>
      <xdr:spPr>
        <a:xfrm>
          <a:off x="3836044" y="5795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8" name="n_2mainValue有形固定資産減価償却率">
          <a:extLst>
            <a:ext uri="{FF2B5EF4-FFF2-40B4-BE49-F238E27FC236}">
              <a16:creationId xmlns:a16="http://schemas.microsoft.com/office/drawing/2014/main" id="{4013054F-7F54-4E75-8EE7-582698A46C45}"/>
            </a:ext>
          </a:extLst>
        </xdr:cNvPr>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158894</xdr:rowOff>
    </xdr:from>
    <xdr:ext cx="405111" cy="259045"/>
    <xdr:sp macro="" textlink="">
      <xdr:nvSpPr>
        <xdr:cNvPr id="99" name="n_3mainValue有形固定資産減価償却率">
          <a:extLst>
            <a:ext uri="{FF2B5EF4-FFF2-40B4-BE49-F238E27FC236}">
              <a16:creationId xmlns:a16="http://schemas.microsoft.com/office/drawing/2014/main" id="{A5759F0F-DFC8-4AF5-B1B3-5D5E3506C17D}"/>
            </a:ext>
          </a:extLst>
        </xdr:cNvPr>
        <xdr:cNvSpPr txBox="1"/>
      </xdr:nvSpPr>
      <xdr:spPr>
        <a:xfrm>
          <a:off x="2324744" y="573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94124</xdr:rowOff>
    </xdr:from>
    <xdr:ext cx="405111" cy="259045"/>
    <xdr:sp macro="" textlink="">
      <xdr:nvSpPr>
        <xdr:cNvPr id="100" name="n_4mainValue有形固定資産減価償却率">
          <a:extLst>
            <a:ext uri="{FF2B5EF4-FFF2-40B4-BE49-F238E27FC236}">
              <a16:creationId xmlns:a16="http://schemas.microsoft.com/office/drawing/2014/main" id="{551E31CA-B442-4E4F-850C-D84CC385C4EB}"/>
            </a:ext>
          </a:extLst>
        </xdr:cNvPr>
        <xdr:cNvSpPr txBox="1"/>
      </xdr:nvSpPr>
      <xdr:spPr>
        <a:xfrm>
          <a:off x="1562744" y="5666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F684765-C9C6-4519-A529-4D3B75B3F80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82B7AA1-C3FB-4CE3-BD91-EB5F56543DB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F93DDCE9-3D47-484D-B369-94AA85F8262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B0175C1-3947-4B4D-8CAB-0265B3E6CB5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5A54F7D6-65B9-454C-85D7-7397DABAEA5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1882339-DD4E-47AB-9B88-0FFA1C6EA34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E6D1704-731F-4ED4-8335-D8F3A7B4604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8F9DFCF-CF3D-4D85-86D0-DF70C761A3F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7596177-E4CC-4C6C-8A83-5C76C72D906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B2FB6538-7DF7-4D8C-BBF7-FDC9504ABE9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3C5F77F7-C543-46B9-9E4F-B76E7689C8B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6BF2DFAD-C05D-4455-BBFF-4DD9C2D448F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C448D35-F24C-460E-A7ED-678596ECA5B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一般会計等に係る地方債現在高や公営企業への繰入金等の減少により将来負担額が減少し、債務償還比率は令和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44.8</a:t>
          </a:r>
          <a:r>
            <a:rPr kumimoji="1" lang="ja-JP" altLang="en-US" sz="1100">
              <a:latin typeface="ＭＳ Ｐゴシック" panose="020B0600070205080204" pitchFamily="50" charset="-128"/>
              <a:ea typeface="ＭＳ Ｐゴシック" panose="020B0600070205080204" pitchFamily="50" charset="-128"/>
            </a:rPr>
            <a:t>％増加した。今後も引き続き、経常的経費の精査や将来負担の削減に努めていく。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ABE2C240-85AB-4817-A344-A957F55AC5C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BFAC2A00-B254-4D35-AF1E-DF0D6252AE9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53CCAA18-9DB0-48BC-B83B-2702832DCC8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275FFB38-53AA-4C1E-A1BC-A75C50280F2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60B2DE4E-8A37-4FE9-9D73-EF3657DDF29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EFAF673F-5F91-4494-AA3A-232C1D40917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6DA78EA3-5216-4D33-A63D-751DA6CACE3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5772EB58-0E8C-47B8-8769-F600CCE1F9C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272299A4-11DA-49D7-85CE-008BCA36899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7689D42E-5E14-4994-81B9-E338408AEDD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FC334A3E-6CFB-49C9-B3E3-019D41FE279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42E6DA17-942A-4DC0-A492-BAC16FEBAEA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B317C824-74B2-4FB4-8157-50B92A1A986D}"/>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BABD47C-BD9A-41C6-9AC7-59007323A54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BC1D518E-2C10-4C4A-932A-D27C540F3499}"/>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721F45F5-E319-4F48-9A03-7ECBCFA8110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105389</xdr:rowOff>
    </xdr:from>
    <xdr:to>
      <xdr:col>76</xdr:col>
      <xdr:colOff>21589</xdr:colOff>
      <xdr:row>35</xdr:row>
      <xdr:rowOff>2921</xdr:rowOff>
    </xdr:to>
    <xdr:cxnSp macro="">
      <xdr:nvCxnSpPr>
        <xdr:cNvPr id="130" name="直線コネクタ 129">
          <a:extLst>
            <a:ext uri="{FF2B5EF4-FFF2-40B4-BE49-F238E27FC236}">
              <a16:creationId xmlns:a16="http://schemas.microsoft.com/office/drawing/2014/main" id="{19EA1050-9F52-422A-A86E-EAF81E27D69D}"/>
            </a:ext>
          </a:extLst>
        </xdr:cNvPr>
        <xdr:cNvCxnSpPr/>
      </xdr:nvCxnSpPr>
      <xdr:spPr>
        <a:xfrm flipV="1">
          <a:off x="14793595" y="5506064"/>
          <a:ext cx="1269" cy="126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6748</xdr:rowOff>
    </xdr:from>
    <xdr:ext cx="560923" cy="259045"/>
    <xdr:sp macro="" textlink="">
      <xdr:nvSpPr>
        <xdr:cNvPr id="131" name="債務償還比率最小値テキスト">
          <a:extLst>
            <a:ext uri="{FF2B5EF4-FFF2-40B4-BE49-F238E27FC236}">
              <a16:creationId xmlns:a16="http://schemas.microsoft.com/office/drawing/2014/main" id="{F3D6A9CD-CA31-4238-A534-EB3394F210A6}"/>
            </a:ext>
          </a:extLst>
        </xdr:cNvPr>
        <xdr:cNvSpPr txBox="1"/>
      </xdr:nvSpPr>
      <xdr:spPr>
        <a:xfrm>
          <a:off x="14846300" y="67790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2921</xdr:rowOff>
    </xdr:from>
    <xdr:to>
      <xdr:col>76</xdr:col>
      <xdr:colOff>111125</xdr:colOff>
      <xdr:row>35</xdr:row>
      <xdr:rowOff>2921</xdr:rowOff>
    </xdr:to>
    <xdr:cxnSp macro="">
      <xdr:nvCxnSpPr>
        <xdr:cNvPr id="132" name="直線コネクタ 131">
          <a:extLst>
            <a:ext uri="{FF2B5EF4-FFF2-40B4-BE49-F238E27FC236}">
              <a16:creationId xmlns:a16="http://schemas.microsoft.com/office/drawing/2014/main" id="{9EC5269F-8CBD-45EE-84C9-3D6DF8C43704}"/>
            </a:ext>
          </a:extLst>
        </xdr:cNvPr>
        <xdr:cNvCxnSpPr/>
      </xdr:nvCxnSpPr>
      <xdr:spPr>
        <a:xfrm>
          <a:off x="14706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52066</xdr:rowOff>
    </xdr:from>
    <xdr:ext cx="469744" cy="259045"/>
    <xdr:sp macro="" textlink="">
      <xdr:nvSpPr>
        <xdr:cNvPr id="133" name="債務償還比率最大値テキスト">
          <a:extLst>
            <a:ext uri="{FF2B5EF4-FFF2-40B4-BE49-F238E27FC236}">
              <a16:creationId xmlns:a16="http://schemas.microsoft.com/office/drawing/2014/main" id="{BFF3B5A9-173B-4539-9AEA-E3132CB5D30F}"/>
            </a:ext>
          </a:extLst>
        </xdr:cNvPr>
        <xdr:cNvSpPr txBox="1"/>
      </xdr:nvSpPr>
      <xdr:spPr>
        <a:xfrm>
          <a:off x="14846300" y="528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105389</xdr:rowOff>
    </xdr:from>
    <xdr:to>
      <xdr:col>76</xdr:col>
      <xdr:colOff>111125</xdr:colOff>
      <xdr:row>27</xdr:row>
      <xdr:rowOff>105389</xdr:rowOff>
    </xdr:to>
    <xdr:cxnSp macro="">
      <xdr:nvCxnSpPr>
        <xdr:cNvPr id="134" name="直線コネクタ 133">
          <a:extLst>
            <a:ext uri="{FF2B5EF4-FFF2-40B4-BE49-F238E27FC236}">
              <a16:creationId xmlns:a16="http://schemas.microsoft.com/office/drawing/2014/main" id="{4DC86807-0B80-499E-86E5-6A3647D9A341}"/>
            </a:ext>
          </a:extLst>
        </xdr:cNvPr>
        <xdr:cNvCxnSpPr/>
      </xdr:nvCxnSpPr>
      <xdr:spPr>
        <a:xfrm>
          <a:off x="14706600" y="550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80535</xdr:rowOff>
    </xdr:from>
    <xdr:ext cx="469744" cy="259045"/>
    <xdr:sp macro="" textlink="">
      <xdr:nvSpPr>
        <xdr:cNvPr id="135" name="債務償還比率平均値テキスト">
          <a:extLst>
            <a:ext uri="{FF2B5EF4-FFF2-40B4-BE49-F238E27FC236}">
              <a16:creationId xmlns:a16="http://schemas.microsoft.com/office/drawing/2014/main" id="{2CD3425A-C1A4-4A16-8A14-E8290C83B9DA}"/>
            </a:ext>
          </a:extLst>
        </xdr:cNvPr>
        <xdr:cNvSpPr txBox="1"/>
      </xdr:nvSpPr>
      <xdr:spPr>
        <a:xfrm>
          <a:off x="14846300" y="58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102108</xdr:rowOff>
    </xdr:from>
    <xdr:to>
      <xdr:col>76</xdr:col>
      <xdr:colOff>73025</xdr:colOff>
      <xdr:row>30</xdr:row>
      <xdr:rowOff>32258</xdr:rowOff>
    </xdr:to>
    <xdr:sp macro="" textlink="">
      <xdr:nvSpPr>
        <xdr:cNvPr id="136" name="フローチャート: 判断 135">
          <a:extLst>
            <a:ext uri="{FF2B5EF4-FFF2-40B4-BE49-F238E27FC236}">
              <a16:creationId xmlns:a16="http://schemas.microsoft.com/office/drawing/2014/main" id="{9E05EC41-8F85-4F1C-BF05-9F429D30A744}"/>
            </a:ext>
          </a:extLst>
        </xdr:cNvPr>
        <xdr:cNvSpPr/>
      </xdr:nvSpPr>
      <xdr:spPr>
        <a:xfrm>
          <a:off x="147447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48133</xdr:rowOff>
    </xdr:from>
    <xdr:to>
      <xdr:col>72</xdr:col>
      <xdr:colOff>123825</xdr:colOff>
      <xdr:row>29</xdr:row>
      <xdr:rowOff>149733</xdr:rowOff>
    </xdr:to>
    <xdr:sp macro="" textlink="">
      <xdr:nvSpPr>
        <xdr:cNvPr id="137" name="フローチャート: 判断 136">
          <a:extLst>
            <a:ext uri="{FF2B5EF4-FFF2-40B4-BE49-F238E27FC236}">
              <a16:creationId xmlns:a16="http://schemas.microsoft.com/office/drawing/2014/main" id="{8034E0FA-6874-4AFC-BB95-6B4F12766C20}"/>
            </a:ext>
          </a:extLst>
        </xdr:cNvPr>
        <xdr:cNvSpPr/>
      </xdr:nvSpPr>
      <xdr:spPr>
        <a:xfrm>
          <a:off x="14033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30872</xdr:rowOff>
    </xdr:from>
    <xdr:to>
      <xdr:col>68</xdr:col>
      <xdr:colOff>123825</xdr:colOff>
      <xdr:row>30</xdr:row>
      <xdr:rowOff>132472</xdr:rowOff>
    </xdr:to>
    <xdr:sp macro="" textlink="">
      <xdr:nvSpPr>
        <xdr:cNvPr id="138" name="フローチャート: 判断 137">
          <a:extLst>
            <a:ext uri="{FF2B5EF4-FFF2-40B4-BE49-F238E27FC236}">
              <a16:creationId xmlns:a16="http://schemas.microsoft.com/office/drawing/2014/main" id="{FF1A456E-5E68-4918-8333-C78A9FF6E5D3}"/>
            </a:ext>
          </a:extLst>
        </xdr:cNvPr>
        <xdr:cNvSpPr/>
      </xdr:nvSpPr>
      <xdr:spPr>
        <a:xfrm>
          <a:off x="13271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79809</xdr:rowOff>
    </xdr:from>
    <xdr:to>
      <xdr:col>64</xdr:col>
      <xdr:colOff>123825</xdr:colOff>
      <xdr:row>31</xdr:row>
      <xdr:rowOff>9959</xdr:rowOff>
    </xdr:to>
    <xdr:sp macro="" textlink="">
      <xdr:nvSpPr>
        <xdr:cNvPr id="139" name="フローチャート: 判断 138">
          <a:extLst>
            <a:ext uri="{FF2B5EF4-FFF2-40B4-BE49-F238E27FC236}">
              <a16:creationId xmlns:a16="http://schemas.microsoft.com/office/drawing/2014/main" id="{0CF13313-10A8-4238-A006-E4FA15C4E13C}"/>
            </a:ext>
          </a:extLst>
        </xdr:cNvPr>
        <xdr:cNvSpPr/>
      </xdr:nvSpPr>
      <xdr:spPr>
        <a:xfrm>
          <a:off x="12509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40227</xdr:rowOff>
    </xdr:from>
    <xdr:to>
      <xdr:col>60</xdr:col>
      <xdr:colOff>123825</xdr:colOff>
      <xdr:row>30</xdr:row>
      <xdr:rowOff>141827</xdr:rowOff>
    </xdr:to>
    <xdr:sp macro="" textlink="">
      <xdr:nvSpPr>
        <xdr:cNvPr id="140" name="フローチャート: 判断 139">
          <a:extLst>
            <a:ext uri="{FF2B5EF4-FFF2-40B4-BE49-F238E27FC236}">
              <a16:creationId xmlns:a16="http://schemas.microsoft.com/office/drawing/2014/main" id="{378A2A45-15A7-473F-9A7F-6F8E22CDC617}"/>
            </a:ext>
          </a:extLst>
        </xdr:cNvPr>
        <xdr:cNvSpPr/>
      </xdr:nvSpPr>
      <xdr:spPr>
        <a:xfrm>
          <a:off x="11747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70CD3BF-B164-48A1-869C-7D62A6BBD2A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8FC30CA-3C7D-4483-B80B-72CBD6441BB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586BF10-B269-4817-B5BF-FC9B15BC0B1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97186B5-1C6D-4CDE-8932-24DA9AF8092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3F9B4EB-B7F3-466D-806B-148A54485E6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18267</xdr:rowOff>
    </xdr:from>
    <xdr:to>
      <xdr:col>76</xdr:col>
      <xdr:colOff>73025</xdr:colOff>
      <xdr:row>29</xdr:row>
      <xdr:rowOff>119867</xdr:rowOff>
    </xdr:to>
    <xdr:sp macro="" textlink="">
      <xdr:nvSpPr>
        <xdr:cNvPr id="146" name="楕円 145">
          <a:extLst>
            <a:ext uri="{FF2B5EF4-FFF2-40B4-BE49-F238E27FC236}">
              <a16:creationId xmlns:a16="http://schemas.microsoft.com/office/drawing/2014/main" id="{5B3B7D07-52C2-46C0-995C-E8C2AED70B49}"/>
            </a:ext>
          </a:extLst>
        </xdr:cNvPr>
        <xdr:cNvSpPr/>
      </xdr:nvSpPr>
      <xdr:spPr>
        <a:xfrm>
          <a:off x="14744700" y="57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41144</xdr:rowOff>
    </xdr:from>
    <xdr:ext cx="469744" cy="259045"/>
    <xdr:sp macro="" textlink="">
      <xdr:nvSpPr>
        <xdr:cNvPr id="147" name="債務償還比率該当値テキスト">
          <a:extLst>
            <a:ext uri="{FF2B5EF4-FFF2-40B4-BE49-F238E27FC236}">
              <a16:creationId xmlns:a16="http://schemas.microsoft.com/office/drawing/2014/main" id="{32D8EE93-A253-4293-916A-AAF2A650999C}"/>
            </a:ext>
          </a:extLst>
        </xdr:cNvPr>
        <xdr:cNvSpPr txBox="1"/>
      </xdr:nvSpPr>
      <xdr:spPr>
        <a:xfrm>
          <a:off x="14846300" y="56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109114</xdr:rowOff>
    </xdr:from>
    <xdr:to>
      <xdr:col>72</xdr:col>
      <xdr:colOff>123825</xdr:colOff>
      <xdr:row>29</xdr:row>
      <xdr:rowOff>39264</xdr:rowOff>
    </xdr:to>
    <xdr:sp macro="" textlink="">
      <xdr:nvSpPr>
        <xdr:cNvPr id="148" name="楕円 147">
          <a:extLst>
            <a:ext uri="{FF2B5EF4-FFF2-40B4-BE49-F238E27FC236}">
              <a16:creationId xmlns:a16="http://schemas.microsoft.com/office/drawing/2014/main" id="{75BBA5ED-1FB7-4291-9EE3-7E38D2145412}"/>
            </a:ext>
          </a:extLst>
        </xdr:cNvPr>
        <xdr:cNvSpPr/>
      </xdr:nvSpPr>
      <xdr:spPr>
        <a:xfrm>
          <a:off x="14033500" y="56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159914</xdr:rowOff>
    </xdr:from>
    <xdr:to>
      <xdr:col>76</xdr:col>
      <xdr:colOff>22225</xdr:colOff>
      <xdr:row>29</xdr:row>
      <xdr:rowOff>69067</xdr:rowOff>
    </xdr:to>
    <xdr:cxnSp macro="">
      <xdr:nvCxnSpPr>
        <xdr:cNvPr id="149" name="直線コネクタ 148">
          <a:extLst>
            <a:ext uri="{FF2B5EF4-FFF2-40B4-BE49-F238E27FC236}">
              <a16:creationId xmlns:a16="http://schemas.microsoft.com/office/drawing/2014/main" id="{A0E0C747-738C-45A7-85AD-487BF48A3FE5}"/>
            </a:ext>
          </a:extLst>
        </xdr:cNvPr>
        <xdr:cNvCxnSpPr/>
      </xdr:nvCxnSpPr>
      <xdr:spPr>
        <a:xfrm>
          <a:off x="14084300" y="5732039"/>
          <a:ext cx="711200" cy="8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31591</xdr:rowOff>
    </xdr:from>
    <xdr:to>
      <xdr:col>68</xdr:col>
      <xdr:colOff>123825</xdr:colOff>
      <xdr:row>30</xdr:row>
      <xdr:rowOff>133191</xdr:rowOff>
    </xdr:to>
    <xdr:sp macro="" textlink="">
      <xdr:nvSpPr>
        <xdr:cNvPr id="150" name="楕円 149">
          <a:extLst>
            <a:ext uri="{FF2B5EF4-FFF2-40B4-BE49-F238E27FC236}">
              <a16:creationId xmlns:a16="http://schemas.microsoft.com/office/drawing/2014/main" id="{1012BB19-A4F4-4FB4-8E17-4A9BC6B3B817}"/>
            </a:ext>
          </a:extLst>
        </xdr:cNvPr>
        <xdr:cNvSpPr/>
      </xdr:nvSpPr>
      <xdr:spPr>
        <a:xfrm>
          <a:off x="13271500" y="594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159914</xdr:rowOff>
    </xdr:from>
    <xdr:to>
      <xdr:col>72</xdr:col>
      <xdr:colOff>73025</xdr:colOff>
      <xdr:row>30</xdr:row>
      <xdr:rowOff>82391</xdr:rowOff>
    </xdr:to>
    <xdr:cxnSp macro="">
      <xdr:nvCxnSpPr>
        <xdr:cNvPr id="151" name="直線コネクタ 150">
          <a:extLst>
            <a:ext uri="{FF2B5EF4-FFF2-40B4-BE49-F238E27FC236}">
              <a16:creationId xmlns:a16="http://schemas.microsoft.com/office/drawing/2014/main" id="{1C1A1A85-224A-48FD-AF03-5483F2DE8D8F}"/>
            </a:ext>
          </a:extLst>
        </xdr:cNvPr>
        <xdr:cNvCxnSpPr/>
      </xdr:nvCxnSpPr>
      <xdr:spPr>
        <a:xfrm flipV="1">
          <a:off x="13322300" y="5732039"/>
          <a:ext cx="762000" cy="26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120121</xdr:rowOff>
    </xdr:from>
    <xdr:to>
      <xdr:col>64</xdr:col>
      <xdr:colOff>123825</xdr:colOff>
      <xdr:row>32</xdr:row>
      <xdr:rowOff>50271</xdr:rowOff>
    </xdr:to>
    <xdr:sp macro="" textlink="">
      <xdr:nvSpPr>
        <xdr:cNvPr id="152" name="楕円 151">
          <a:extLst>
            <a:ext uri="{FF2B5EF4-FFF2-40B4-BE49-F238E27FC236}">
              <a16:creationId xmlns:a16="http://schemas.microsoft.com/office/drawing/2014/main" id="{87D075B2-02B4-47A6-BE87-127413E94D06}"/>
            </a:ext>
          </a:extLst>
        </xdr:cNvPr>
        <xdr:cNvSpPr/>
      </xdr:nvSpPr>
      <xdr:spPr>
        <a:xfrm>
          <a:off x="12509500" y="62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82391</xdr:rowOff>
    </xdr:from>
    <xdr:to>
      <xdr:col>68</xdr:col>
      <xdr:colOff>73025</xdr:colOff>
      <xdr:row>31</xdr:row>
      <xdr:rowOff>170921</xdr:rowOff>
    </xdr:to>
    <xdr:cxnSp macro="">
      <xdr:nvCxnSpPr>
        <xdr:cNvPr id="153" name="直線コネクタ 152">
          <a:extLst>
            <a:ext uri="{FF2B5EF4-FFF2-40B4-BE49-F238E27FC236}">
              <a16:creationId xmlns:a16="http://schemas.microsoft.com/office/drawing/2014/main" id="{752EEC0C-F603-4DE6-A44D-D98FD1A33FB0}"/>
            </a:ext>
          </a:extLst>
        </xdr:cNvPr>
        <xdr:cNvCxnSpPr/>
      </xdr:nvCxnSpPr>
      <xdr:spPr>
        <a:xfrm flipV="1">
          <a:off x="12560300" y="5997416"/>
          <a:ext cx="762000" cy="25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54631</xdr:rowOff>
    </xdr:from>
    <xdr:to>
      <xdr:col>60</xdr:col>
      <xdr:colOff>123825</xdr:colOff>
      <xdr:row>31</xdr:row>
      <xdr:rowOff>156231</xdr:rowOff>
    </xdr:to>
    <xdr:sp macro="" textlink="">
      <xdr:nvSpPr>
        <xdr:cNvPr id="154" name="楕円 153">
          <a:extLst>
            <a:ext uri="{FF2B5EF4-FFF2-40B4-BE49-F238E27FC236}">
              <a16:creationId xmlns:a16="http://schemas.microsoft.com/office/drawing/2014/main" id="{27923EAE-A12A-453B-B47F-AE8D82DC5DFC}"/>
            </a:ext>
          </a:extLst>
        </xdr:cNvPr>
        <xdr:cNvSpPr/>
      </xdr:nvSpPr>
      <xdr:spPr>
        <a:xfrm>
          <a:off x="11747500" y="61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105431</xdr:rowOff>
    </xdr:from>
    <xdr:to>
      <xdr:col>64</xdr:col>
      <xdr:colOff>73025</xdr:colOff>
      <xdr:row>31</xdr:row>
      <xdr:rowOff>170921</xdr:rowOff>
    </xdr:to>
    <xdr:cxnSp macro="">
      <xdr:nvCxnSpPr>
        <xdr:cNvPr id="155" name="直線コネクタ 154">
          <a:extLst>
            <a:ext uri="{FF2B5EF4-FFF2-40B4-BE49-F238E27FC236}">
              <a16:creationId xmlns:a16="http://schemas.microsoft.com/office/drawing/2014/main" id="{C8948A56-DCC4-47EB-8443-03BFCFAE014A}"/>
            </a:ext>
          </a:extLst>
        </xdr:cNvPr>
        <xdr:cNvCxnSpPr/>
      </xdr:nvCxnSpPr>
      <xdr:spPr>
        <a:xfrm>
          <a:off x="11798300" y="6191906"/>
          <a:ext cx="762000" cy="6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140860</xdr:rowOff>
    </xdr:from>
    <xdr:ext cx="469744" cy="259045"/>
    <xdr:sp macro="" textlink="">
      <xdr:nvSpPr>
        <xdr:cNvPr id="156" name="n_1aveValue債務償還比率">
          <a:extLst>
            <a:ext uri="{FF2B5EF4-FFF2-40B4-BE49-F238E27FC236}">
              <a16:creationId xmlns:a16="http://schemas.microsoft.com/office/drawing/2014/main" id="{8F3DD476-4D37-4116-B2FA-77D3565E4266}"/>
            </a:ext>
          </a:extLst>
        </xdr:cNvPr>
        <xdr:cNvSpPr txBox="1"/>
      </xdr:nvSpPr>
      <xdr:spPr>
        <a:xfrm>
          <a:off x="13836727" y="58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148999</xdr:rowOff>
    </xdr:from>
    <xdr:ext cx="469744" cy="259045"/>
    <xdr:sp macro="" textlink="">
      <xdr:nvSpPr>
        <xdr:cNvPr id="157" name="n_2aveValue債務償還比率">
          <a:extLst>
            <a:ext uri="{FF2B5EF4-FFF2-40B4-BE49-F238E27FC236}">
              <a16:creationId xmlns:a16="http://schemas.microsoft.com/office/drawing/2014/main" id="{DE1DBED7-CED7-4DF0-A235-DF33B33CB60C}"/>
            </a:ext>
          </a:extLst>
        </xdr:cNvPr>
        <xdr:cNvSpPr txBox="1"/>
      </xdr:nvSpPr>
      <xdr:spPr>
        <a:xfrm>
          <a:off x="13087427" y="572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26486</xdr:rowOff>
    </xdr:from>
    <xdr:ext cx="469744" cy="259045"/>
    <xdr:sp macro="" textlink="">
      <xdr:nvSpPr>
        <xdr:cNvPr id="158" name="n_3aveValue債務償還比率">
          <a:extLst>
            <a:ext uri="{FF2B5EF4-FFF2-40B4-BE49-F238E27FC236}">
              <a16:creationId xmlns:a16="http://schemas.microsoft.com/office/drawing/2014/main" id="{08F7FED3-8B87-4F70-B04A-8624A46245D9}"/>
            </a:ext>
          </a:extLst>
        </xdr:cNvPr>
        <xdr:cNvSpPr txBox="1"/>
      </xdr:nvSpPr>
      <xdr:spPr>
        <a:xfrm>
          <a:off x="12325427" y="577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158354</xdr:rowOff>
    </xdr:from>
    <xdr:ext cx="469744" cy="259045"/>
    <xdr:sp macro="" textlink="">
      <xdr:nvSpPr>
        <xdr:cNvPr id="159" name="n_4aveValue債務償還比率">
          <a:extLst>
            <a:ext uri="{FF2B5EF4-FFF2-40B4-BE49-F238E27FC236}">
              <a16:creationId xmlns:a16="http://schemas.microsoft.com/office/drawing/2014/main" id="{BA94F3D6-A0F8-40E5-906F-0BD6DC32F0D3}"/>
            </a:ext>
          </a:extLst>
        </xdr:cNvPr>
        <xdr:cNvSpPr txBox="1"/>
      </xdr:nvSpPr>
      <xdr:spPr>
        <a:xfrm>
          <a:off x="11563427" y="573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55791</xdr:rowOff>
    </xdr:from>
    <xdr:ext cx="469744" cy="259045"/>
    <xdr:sp macro="" textlink="">
      <xdr:nvSpPr>
        <xdr:cNvPr id="160" name="n_1mainValue債務償還比率">
          <a:extLst>
            <a:ext uri="{FF2B5EF4-FFF2-40B4-BE49-F238E27FC236}">
              <a16:creationId xmlns:a16="http://schemas.microsoft.com/office/drawing/2014/main" id="{C606382D-1E3F-4E44-99B2-F6DB361468F5}"/>
            </a:ext>
          </a:extLst>
        </xdr:cNvPr>
        <xdr:cNvSpPr txBox="1"/>
      </xdr:nvSpPr>
      <xdr:spPr>
        <a:xfrm>
          <a:off x="13836727" y="545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124318</xdr:rowOff>
    </xdr:from>
    <xdr:ext cx="469744" cy="259045"/>
    <xdr:sp macro="" textlink="">
      <xdr:nvSpPr>
        <xdr:cNvPr id="161" name="n_2mainValue債務償還比率">
          <a:extLst>
            <a:ext uri="{FF2B5EF4-FFF2-40B4-BE49-F238E27FC236}">
              <a16:creationId xmlns:a16="http://schemas.microsoft.com/office/drawing/2014/main" id="{B127B30A-2845-4705-AC6B-8DB444F595F0}"/>
            </a:ext>
          </a:extLst>
        </xdr:cNvPr>
        <xdr:cNvSpPr txBox="1"/>
      </xdr:nvSpPr>
      <xdr:spPr>
        <a:xfrm>
          <a:off x="13087427" y="603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41398</xdr:rowOff>
    </xdr:from>
    <xdr:ext cx="469744" cy="259045"/>
    <xdr:sp macro="" textlink="">
      <xdr:nvSpPr>
        <xdr:cNvPr id="162" name="n_3mainValue債務償還比率">
          <a:extLst>
            <a:ext uri="{FF2B5EF4-FFF2-40B4-BE49-F238E27FC236}">
              <a16:creationId xmlns:a16="http://schemas.microsoft.com/office/drawing/2014/main" id="{A02F8E02-FDE3-4DA3-9E0E-32CA7C5461C4}"/>
            </a:ext>
          </a:extLst>
        </xdr:cNvPr>
        <xdr:cNvSpPr txBox="1"/>
      </xdr:nvSpPr>
      <xdr:spPr>
        <a:xfrm>
          <a:off x="12325427" y="629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147358</xdr:rowOff>
    </xdr:from>
    <xdr:ext cx="469744" cy="259045"/>
    <xdr:sp macro="" textlink="">
      <xdr:nvSpPr>
        <xdr:cNvPr id="163" name="n_4mainValue債務償還比率">
          <a:extLst>
            <a:ext uri="{FF2B5EF4-FFF2-40B4-BE49-F238E27FC236}">
              <a16:creationId xmlns:a16="http://schemas.microsoft.com/office/drawing/2014/main" id="{D38A143B-465D-457A-8B9F-CE893DB37057}"/>
            </a:ext>
          </a:extLst>
        </xdr:cNvPr>
        <xdr:cNvSpPr txBox="1"/>
      </xdr:nvSpPr>
      <xdr:spPr>
        <a:xfrm>
          <a:off x="11563427" y="623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835E95F3-808B-4C44-8E46-980ABC698F7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9675BD7F-5694-4F94-926B-FB6A37123C6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C8E3FDB3-3A1B-4492-A501-7B2BCBDF67C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4EF6C0EF-CB4E-4E0F-8352-C1D7F258F58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7A6C9B1F-4135-4D47-B9E6-C6546F7E0DD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2B65B338-B8C0-4EB0-9174-1351CC59F4C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FA6821-83FA-4269-9945-4FFE90435AD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7742EFB-05EF-4E5F-BB03-11C47710294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73C570-0514-4313-877C-13B24FCD54F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FB8DEB-EBF7-4900-9982-1EEB546A80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505F74-1900-4C17-806B-04299FAD522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B75CCD-6902-4FFA-8ADF-FDC29F08F7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79858B-328B-487A-B798-0F3C13C567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590425-4358-44A5-B254-A7CBBE66953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7DD211-62E4-4950-9C6E-188339889B6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FE2296-6D1D-4238-B9D4-7A660D9E41C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38,377
36,931
205.81
25,371,110
23,935,936
932,996
13,511,158
24,063,183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CACF1B-E71B-4BA7-8B41-D126223962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36C8F39-F076-4D4C-B06F-0AFE973883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110888B-2A2F-4DDC-97EF-0635B52FCA1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43A840-A8AC-4CD6-B777-C1004AAFB4A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910E51-A5C8-42C8-93C6-D6E74B6534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5BBAF3F-27FA-4134-998B-6834809A0DE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64E1A1-D01C-477B-BBF9-FB297B36DE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21EE1C-BBA6-4FAF-9DD9-BC49913D4A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3E14BC-15BB-4F78-857B-C245F96DBAD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61058D-350C-4B69-AA05-88A2098934C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7A673F-7636-4F9C-8A9A-2BEDC7B617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BED2A31-49B5-4A10-87A6-E71D2BADE58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435CB7-97E2-488C-836C-7F20A4B9735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4FB05C-792F-40B1-A95E-0A820ADE38A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6910AD-5D04-48D1-8489-4F4DF74ED41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7171A0-0AE5-4E63-B4C1-60FB0EF016C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0BE706-0523-42E4-8B11-84EFAE850FB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926E8B-C97E-4093-901C-9F4758649BF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7EC22E6-78DD-46F1-9C59-0C20F3900A0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E1A9255-D045-4CFA-89FF-33263F208AE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F6D506B-29A0-4DC5-A653-B700150B236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2096151-C8FD-49F0-8BBC-68C4D80C523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24A843C-B6A5-459C-933A-7AF3E762F0C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5E07BB9-384D-42C6-8A00-EDE022AF571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41E83C-DA55-479A-80DB-EDD4FD1B72D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10FBF7-83BA-445E-B946-5CAA2B63A6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571EBB3-828A-4B88-86C1-1BDD7209FCB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8F1489E-41E5-4EFD-BCBB-CE53755D638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18CAE2F-E996-4ABA-B319-D39657FDD9E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89ED141-4426-4B4B-8CE1-AF353A629CA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BB756EB-3ACB-48E4-BE3E-9E5B36E5D09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7CD479E6-C37E-4D5E-96B4-CEA1CCE832F4}"/>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982D43F-313F-4ACE-8B84-ED2EA50FEF7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A6C626D2-5AF4-4AC0-84E9-A694F80C5F1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DC62AB5-12AF-489B-9629-2A60E43531B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AE3C74E-BC31-4A89-8BB0-78805576295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B6340C2-324C-4EAF-BA9B-83E92B194AE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681071A-9387-4CE2-899C-9F1D03640F6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2AF98A7-A1B1-436D-A675-46AF97D9E5C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A0DBA5A-A9C0-449E-99B6-7A91E07F2DE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1CA70EC-A37C-4931-8780-53FED88913D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E1C7BEB-6B72-4319-9F4D-592C3E46A6B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BA1790E-1FB4-4E94-9C12-C653F2F9B6F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DAD2D2E2-4F57-4254-9E1E-6CC549E30DA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B2C140D-C05C-45F8-A445-E8A10F54BF1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102870</xdr:rowOff>
    </xdr:to>
    <xdr:cxnSp macro="">
      <xdr:nvCxnSpPr>
        <xdr:cNvPr id="57" name="直線コネクタ 56">
          <a:extLst>
            <a:ext uri="{FF2B5EF4-FFF2-40B4-BE49-F238E27FC236}">
              <a16:creationId xmlns:a16="http://schemas.microsoft.com/office/drawing/2014/main" id="{1B27DA0B-534F-4D3F-94C6-A2610968F1BE}"/>
            </a:ext>
          </a:extLst>
        </xdr:cNvPr>
        <xdr:cNvCxnSpPr/>
      </xdr:nvCxnSpPr>
      <xdr:spPr>
        <a:xfrm flipV="1">
          <a:off x="4634865" y="583311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03BB5D28-2165-47A9-ACA5-D752AED0AF11}"/>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102870</xdr:rowOff>
    </xdr:from>
    <xdr:to>
      <xdr:col>24</xdr:col>
      <xdr:colOff>152400</xdr:colOff>
      <xdr:row>40</xdr:row>
      <xdr:rowOff>102870</xdr:rowOff>
    </xdr:to>
    <xdr:cxnSp macro="">
      <xdr:nvCxnSpPr>
        <xdr:cNvPr id="59" name="直線コネクタ 58">
          <a:extLst>
            <a:ext uri="{FF2B5EF4-FFF2-40B4-BE49-F238E27FC236}">
              <a16:creationId xmlns:a16="http://schemas.microsoft.com/office/drawing/2014/main" id="{2FA8658F-7D12-4093-9AC2-511C70C40C07}"/>
            </a:ext>
          </a:extLst>
        </xdr:cNvPr>
        <xdr:cNvCxnSpPr/>
      </xdr:nvCxnSpPr>
      <xdr:spPr>
        <a:xfrm>
          <a:off x="4546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a:extLst>
            <a:ext uri="{FF2B5EF4-FFF2-40B4-BE49-F238E27FC236}">
              <a16:creationId xmlns:a16="http://schemas.microsoft.com/office/drawing/2014/main" id="{32A70A86-C3CC-4AD7-92CD-0F06D5BA9550}"/>
            </a:ext>
          </a:extLst>
        </xdr:cNvPr>
        <xdr:cNvSpPr txBox="1"/>
      </xdr:nvSpPr>
      <xdr:spPr>
        <a:xfrm>
          <a:off x="467360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a:extLst>
            <a:ext uri="{FF2B5EF4-FFF2-40B4-BE49-F238E27FC236}">
              <a16:creationId xmlns:a16="http://schemas.microsoft.com/office/drawing/2014/main" id="{6CE6FA90-0D34-4BDA-A545-1907F394FB22}"/>
            </a:ext>
          </a:extLst>
        </xdr:cNvPr>
        <xdr:cNvCxnSpPr/>
      </xdr:nvCxnSpPr>
      <xdr:spPr>
        <a:xfrm>
          <a:off x="4546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73D98203-1E45-4F61-8289-61FE606C55AB}"/>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EF0CCAFB-CF27-4DB2-A1CE-5260416BA3EF}"/>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41D7E261-2D97-48C1-9A56-B736A50BB2C8}"/>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89249785-6CDB-4C69-BDFC-142640D569CA}"/>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a:extLst>
            <a:ext uri="{FF2B5EF4-FFF2-40B4-BE49-F238E27FC236}">
              <a16:creationId xmlns:a16="http://schemas.microsoft.com/office/drawing/2014/main" id="{25C24A0B-EE8F-410E-ABD2-C932110A6961}"/>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97790</xdr:rowOff>
    </xdr:from>
    <xdr:to>
      <xdr:col>6</xdr:col>
      <xdr:colOff>38100</xdr:colOff>
      <xdr:row>37</xdr:row>
      <xdr:rowOff>27940</xdr:rowOff>
    </xdr:to>
    <xdr:sp macro="" textlink="">
      <xdr:nvSpPr>
        <xdr:cNvPr id="67" name="フローチャート: 判断 66">
          <a:extLst>
            <a:ext uri="{FF2B5EF4-FFF2-40B4-BE49-F238E27FC236}">
              <a16:creationId xmlns:a16="http://schemas.microsoft.com/office/drawing/2014/main" id="{993DEBA3-0F21-4B32-B160-AA2502AAEFAE}"/>
            </a:ext>
          </a:extLst>
        </xdr:cNvPr>
        <xdr:cNvSpPr/>
      </xdr:nvSpPr>
      <xdr:spPr>
        <a:xfrm>
          <a:off x="1079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6637292-C26A-4665-BB45-FD65778EA8B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039E3E-51C6-4ED4-9431-8E49C3CD5D6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8F853E3-2C10-4FBD-AD4B-1302B7EDFF8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20141FD-E7B7-4332-A427-C7E09FE073C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B1673C6-2B06-42C6-B06D-D5ED882C966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86360</xdr:rowOff>
    </xdr:from>
    <xdr:to>
      <xdr:col>24</xdr:col>
      <xdr:colOff>114300</xdr:colOff>
      <xdr:row>39</xdr:row>
      <xdr:rowOff>16510</xdr:rowOff>
    </xdr:to>
    <xdr:sp macro="" textlink="">
      <xdr:nvSpPr>
        <xdr:cNvPr id="73" name="楕円 72">
          <a:extLst>
            <a:ext uri="{FF2B5EF4-FFF2-40B4-BE49-F238E27FC236}">
              <a16:creationId xmlns:a16="http://schemas.microsoft.com/office/drawing/2014/main" id="{A890F2C7-6A30-40C6-9BF8-7D69D77C6A04}"/>
            </a:ext>
          </a:extLst>
        </xdr:cNvPr>
        <xdr:cNvSpPr/>
      </xdr:nvSpPr>
      <xdr:spPr>
        <a:xfrm>
          <a:off x="4584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64787</xdr:rowOff>
    </xdr:from>
    <xdr:ext cx="405111" cy="259045"/>
    <xdr:sp macro="" textlink="">
      <xdr:nvSpPr>
        <xdr:cNvPr id="74" name="【道路】&#10;有形固定資産減価償却率該当値テキスト">
          <a:extLst>
            <a:ext uri="{FF2B5EF4-FFF2-40B4-BE49-F238E27FC236}">
              <a16:creationId xmlns:a16="http://schemas.microsoft.com/office/drawing/2014/main" id="{84674C5A-1310-46A6-A01F-1FB2CD966501}"/>
            </a:ext>
          </a:extLst>
        </xdr:cNvPr>
        <xdr:cNvSpPr txBox="1"/>
      </xdr:nvSpPr>
      <xdr:spPr>
        <a:xfrm>
          <a:off x="4673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5" name="楕円 74">
          <a:extLst>
            <a:ext uri="{FF2B5EF4-FFF2-40B4-BE49-F238E27FC236}">
              <a16:creationId xmlns:a16="http://schemas.microsoft.com/office/drawing/2014/main" id="{51BCDC29-D89C-4239-B6B5-CF1C3108D172}"/>
            </a:ext>
          </a:extLst>
        </xdr:cNvPr>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137160</xdr:rowOff>
    </xdr:to>
    <xdr:cxnSp macro="">
      <xdr:nvCxnSpPr>
        <xdr:cNvPr id="76" name="直線コネクタ 75">
          <a:extLst>
            <a:ext uri="{FF2B5EF4-FFF2-40B4-BE49-F238E27FC236}">
              <a16:creationId xmlns:a16="http://schemas.microsoft.com/office/drawing/2014/main" id="{D60E8A73-3AF2-426A-846C-4A14A445C0D0}"/>
            </a:ext>
          </a:extLst>
        </xdr:cNvPr>
        <xdr:cNvCxnSpPr/>
      </xdr:nvCxnSpPr>
      <xdr:spPr>
        <a:xfrm>
          <a:off x="3797300" y="6637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7" name="楕円 76">
          <a:extLst>
            <a:ext uri="{FF2B5EF4-FFF2-40B4-BE49-F238E27FC236}">
              <a16:creationId xmlns:a16="http://schemas.microsoft.com/office/drawing/2014/main" id="{A17B21CE-204B-4127-8856-FE78FE06EEBC}"/>
            </a:ext>
          </a:extLst>
        </xdr:cNvPr>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38</xdr:row>
      <xdr:rowOff>121920</xdr:rowOff>
    </xdr:to>
    <xdr:cxnSp macro="">
      <xdr:nvCxnSpPr>
        <xdr:cNvPr id="78" name="直線コネクタ 77">
          <a:extLst>
            <a:ext uri="{FF2B5EF4-FFF2-40B4-BE49-F238E27FC236}">
              <a16:creationId xmlns:a16="http://schemas.microsoft.com/office/drawing/2014/main" id="{A728DAD1-EF11-4E6B-B55A-2E2577D1AFE3}"/>
            </a:ext>
          </a:extLst>
        </xdr:cNvPr>
        <xdr:cNvCxnSpPr/>
      </xdr:nvCxnSpPr>
      <xdr:spPr>
        <a:xfrm>
          <a:off x="2908300" y="65874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9" name="楕円 78">
          <a:extLst>
            <a:ext uri="{FF2B5EF4-FFF2-40B4-BE49-F238E27FC236}">
              <a16:creationId xmlns:a16="http://schemas.microsoft.com/office/drawing/2014/main" id="{DD094F92-EDFD-47CF-A38D-E8768987058A}"/>
            </a:ext>
          </a:extLst>
        </xdr:cNvPr>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72390</xdr:rowOff>
    </xdr:to>
    <xdr:cxnSp macro="">
      <xdr:nvCxnSpPr>
        <xdr:cNvPr id="80" name="直線コネクタ 79">
          <a:extLst>
            <a:ext uri="{FF2B5EF4-FFF2-40B4-BE49-F238E27FC236}">
              <a16:creationId xmlns:a16="http://schemas.microsoft.com/office/drawing/2014/main" id="{E3FA144A-90C5-42DB-85FA-1DFA860A6323}"/>
            </a:ext>
          </a:extLst>
        </xdr:cNvPr>
        <xdr:cNvCxnSpPr/>
      </xdr:nvCxnSpPr>
      <xdr:spPr>
        <a:xfrm>
          <a:off x="2019300" y="65227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63500</xdr:rowOff>
    </xdr:from>
    <xdr:to>
      <xdr:col>6</xdr:col>
      <xdr:colOff>38100</xdr:colOff>
      <xdr:row>37</xdr:row>
      <xdr:rowOff>165100</xdr:rowOff>
    </xdr:to>
    <xdr:sp macro="" textlink="">
      <xdr:nvSpPr>
        <xdr:cNvPr id="81" name="楕円 80">
          <a:extLst>
            <a:ext uri="{FF2B5EF4-FFF2-40B4-BE49-F238E27FC236}">
              <a16:creationId xmlns:a16="http://schemas.microsoft.com/office/drawing/2014/main" id="{099B779B-6774-4C85-B299-079A91242A8A}"/>
            </a:ext>
          </a:extLst>
        </xdr:cNvPr>
        <xdr:cNvSpPr/>
      </xdr:nvSpPr>
      <xdr:spPr>
        <a:xfrm>
          <a:off x="107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114300</xdr:rowOff>
    </xdr:from>
    <xdr:to>
      <xdr:col>10</xdr:col>
      <xdr:colOff>114300</xdr:colOff>
      <xdr:row>38</xdr:row>
      <xdr:rowOff>7620</xdr:rowOff>
    </xdr:to>
    <xdr:cxnSp macro="">
      <xdr:nvCxnSpPr>
        <xdr:cNvPr id="82" name="直線コネクタ 81">
          <a:extLst>
            <a:ext uri="{FF2B5EF4-FFF2-40B4-BE49-F238E27FC236}">
              <a16:creationId xmlns:a16="http://schemas.microsoft.com/office/drawing/2014/main" id="{5EF7DB09-74D5-4F18-AEB5-DF627E9154B5}"/>
            </a:ext>
          </a:extLst>
        </xdr:cNvPr>
        <xdr:cNvCxnSpPr/>
      </xdr:nvCxnSpPr>
      <xdr:spPr>
        <a:xfrm>
          <a:off x="1130300" y="64579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972390B3-E01D-428A-9E12-017CEBBA5A39}"/>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a:extLst>
            <a:ext uri="{FF2B5EF4-FFF2-40B4-BE49-F238E27FC236}">
              <a16:creationId xmlns:a16="http://schemas.microsoft.com/office/drawing/2014/main" id="{CB89CA04-37A4-4C9B-9485-C905CF35F742}"/>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25516C79-DB8B-4C0C-8CC9-3C76101EA8DE}"/>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86" name="n_4aveValue【道路】&#10;有形固定資産減価償却率">
          <a:extLst>
            <a:ext uri="{FF2B5EF4-FFF2-40B4-BE49-F238E27FC236}">
              <a16:creationId xmlns:a16="http://schemas.microsoft.com/office/drawing/2014/main" id="{E8C7BA23-6CC2-4340-A672-F2263F53620D}"/>
            </a:ext>
          </a:extLst>
        </xdr:cNvPr>
        <xdr:cNvSpPr txBox="1"/>
      </xdr:nvSpPr>
      <xdr:spPr>
        <a:xfrm>
          <a:off x="927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7" name="n_1mainValue【道路】&#10;有形固定資産減価償却率">
          <a:extLst>
            <a:ext uri="{FF2B5EF4-FFF2-40B4-BE49-F238E27FC236}">
              <a16:creationId xmlns:a16="http://schemas.microsoft.com/office/drawing/2014/main" id="{73BDABD9-4819-44DF-897B-6D55BF9CE230}"/>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8" name="n_2mainValue【道路】&#10;有形固定資産減価償却率">
          <a:extLst>
            <a:ext uri="{FF2B5EF4-FFF2-40B4-BE49-F238E27FC236}">
              <a16:creationId xmlns:a16="http://schemas.microsoft.com/office/drawing/2014/main" id="{D75E4FA8-787F-499A-93EE-4043C4FD32FE}"/>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89" name="n_3mainValue【道路】&#10;有形固定資産減価償却率">
          <a:extLst>
            <a:ext uri="{FF2B5EF4-FFF2-40B4-BE49-F238E27FC236}">
              <a16:creationId xmlns:a16="http://schemas.microsoft.com/office/drawing/2014/main" id="{6631B1F0-A996-470C-B8E9-A7DC0A3DF015}"/>
            </a:ext>
          </a:extLst>
        </xdr:cNvPr>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156227</xdr:rowOff>
    </xdr:from>
    <xdr:ext cx="405111" cy="259045"/>
    <xdr:sp macro="" textlink="">
      <xdr:nvSpPr>
        <xdr:cNvPr id="90" name="n_4mainValue【道路】&#10;有形固定資産減価償却率">
          <a:extLst>
            <a:ext uri="{FF2B5EF4-FFF2-40B4-BE49-F238E27FC236}">
              <a16:creationId xmlns:a16="http://schemas.microsoft.com/office/drawing/2014/main" id="{3A2BC6FE-F0DF-4888-A114-14F521914C21}"/>
            </a:ext>
          </a:extLst>
        </xdr:cNvPr>
        <xdr:cNvSpPr txBox="1"/>
      </xdr:nvSpPr>
      <xdr:spPr>
        <a:xfrm>
          <a:off x="927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C72AF62-42EB-4BCA-9534-679BCEEBF56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8FF06AF-0283-47DB-A405-E9077B6345F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160B8A6-56A4-485A-8F30-B442BBA3D32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F4C438B-9EC4-4ED3-AF99-0E71637E87E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401D683-D929-433D-824F-3CB0D66AE81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7F7C28A-A01B-451C-ABDD-186348F9A17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DD80B94-27E5-472E-82F6-5AFE1B10BC7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14A817B-EF34-44F5-B61F-2D49B2DD47E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7253C08-EDC4-42C3-B658-DBBC37CB805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AD23CFC-19FD-4E22-ACA9-40C474AA31F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96A2B20-D550-410B-9728-EA4299AB562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234AEC9-25A7-488A-ACDE-456266FBECD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F6EF02B-D29E-430F-9760-3344F7D1F28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35E776F-437D-4B9D-803B-E3AAF49BB01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703A5CB-1DCB-4965-B1B1-9D3687A11A2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F9AB1AA-6E47-4A5F-B9C4-61E749A1BBC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4E5118F-D721-44D3-9BE1-79782A6E466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3A04C0F-0409-47EE-86A3-747D4025E33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BC949CB-8652-4EC3-9FDB-AD91FEA93A4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96E0B185-76AF-4835-9DC5-56621C4DC73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03B9BA2-AD23-449D-A2CC-17183E1FBBE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A22ED697-2E55-4190-9173-B1B117C2641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C216930-DEF0-412B-B1B1-45179B49719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14" name="直線コネクタ 113">
          <a:extLst>
            <a:ext uri="{FF2B5EF4-FFF2-40B4-BE49-F238E27FC236}">
              <a16:creationId xmlns:a16="http://schemas.microsoft.com/office/drawing/2014/main" id="{82E01077-6D17-4710-99CE-F161E52648AE}"/>
            </a:ext>
          </a:extLst>
        </xdr:cNvPr>
        <xdr:cNvCxnSpPr/>
      </xdr:nvCxnSpPr>
      <xdr:spPr>
        <a:xfrm flipV="1">
          <a:off x="10476865" y="5979547"/>
          <a:ext cx="0" cy="111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15" name="【道路】&#10;一人当たり延長最小値テキスト">
          <a:extLst>
            <a:ext uri="{FF2B5EF4-FFF2-40B4-BE49-F238E27FC236}">
              <a16:creationId xmlns:a16="http://schemas.microsoft.com/office/drawing/2014/main" id="{7B7EBC43-9A30-4C2A-B96E-3DE9E3469442}"/>
            </a:ext>
          </a:extLst>
        </xdr:cNvPr>
        <xdr:cNvSpPr txBox="1"/>
      </xdr:nvSpPr>
      <xdr:spPr>
        <a:xfrm>
          <a:off x="10515600" y="70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16" name="直線コネクタ 115">
          <a:extLst>
            <a:ext uri="{FF2B5EF4-FFF2-40B4-BE49-F238E27FC236}">
              <a16:creationId xmlns:a16="http://schemas.microsoft.com/office/drawing/2014/main" id="{D76339AD-A266-417C-9EBE-3D0AB9E7E620}"/>
            </a:ext>
          </a:extLst>
        </xdr:cNvPr>
        <xdr:cNvCxnSpPr/>
      </xdr:nvCxnSpPr>
      <xdr:spPr>
        <a:xfrm>
          <a:off x="10388600" y="70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17" name="【道路】&#10;一人当たり延長最大値テキスト">
          <a:extLst>
            <a:ext uri="{FF2B5EF4-FFF2-40B4-BE49-F238E27FC236}">
              <a16:creationId xmlns:a16="http://schemas.microsoft.com/office/drawing/2014/main" id="{4B19FE48-1B26-42C8-B023-9308625CBC91}"/>
            </a:ext>
          </a:extLst>
        </xdr:cNvPr>
        <xdr:cNvSpPr txBox="1"/>
      </xdr:nvSpPr>
      <xdr:spPr>
        <a:xfrm>
          <a:off x="10515600" y="57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18" name="直線コネクタ 117">
          <a:extLst>
            <a:ext uri="{FF2B5EF4-FFF2-40B4-BE49-F238E27FC236}">
              <a16:creationId xmlns:a16="http://schemas.microsoft.com/office/drawing/2014/main" id="{80F3CC42-CA86-4049-9D72-8F6FBE0474DE}"/>
            </a:ext>
          </a:extLst>
        </xdr:cNvPr>
        <xdr:cNvCxnSpPr/>
      </xdr:nvCxnSpPr>
      <xdr:spPr>
        <a:xfrm>
          <a:off x="10388600" y="597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27677</xdr:rowOff>
    </xdr:from>
    <xdr:ext cx="534377" cy="259045"/>
    <xdr:sp macro="" textlink="">
      <xdr:nvSpPr>
        <xdr:cNvPr id="119" name="【道路】&#10;一人当たり延長平均値テキスト">
          <a:extLst>
            <a:ext uri="{FF2B5EF4-FFF2-40B4-BE49-F238E27FC236}">
              <a16:creationId xmlns:a16="http://schemas.microsoft.com/office/drawing/2014/main" id="{5D780AAA-5D9F-4D3A-BCC7-EB424B40B2A8}"/>
            </a:ext>
          </a:extLst>
        </xdr:cNvPr>
        <xdr:cNvSpPr txBox="1"/>
      </xdr:nvSpPr>
      <xdr:spPr>
        <a:xfrm>
          <a:off x="10515600" y="654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20" name="フローチャート: 判断 119">
          <a:extLst>
            <a:ext uri="{FF2B5EF4-FFF2-40B4-BE49-F238E27FC236}">
              <a16:creationId xmlns:a16="http://schemas.microsoft.com/office/drawing/2014/main" id="{4B228C3B-66D8-4538-84A8-7FA34F67E133}"/>
            </a:ext>
          </a:extLst>
        </xdr:cNvPr>
        <xdr:cNvSpPr/>
      </xdr:nvSpPr>
      <xdr:spPr>
        <a:xfrm>
          <a:off x="10426700" y="65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21" name="フローチャート: 判断 120">
          <a:extLst>
            <a:ext uri="{FF2B5EF4-FFF2-40B4-BE49-F238E27FC236}">
              <a16:creationId xmlns:a16="http://schemas.microsoft.com/office/drawing/2014/main" id="{379825F5-3DA3-48C0-9C71-72376F5F5E75}"/>
            </a:ext>
          </a:extLst>
        </xdr:cNvPr>
        <xdr:cNvSpPr/>
      </xdr:nvSpPr>
      <xdr:spPr>
        <a:xfrm>
          <a:off x="9588500" y="65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58851</xdr:rowOff>
    </xdr:from>
    <xdr:to>
      <xdr:col>46</xdr:col>
      <xdr:colOff>38100</xdr:colOff>
      <xdr:row>38</xdr:row>
      <xdr:rowOff>160451</xdr:rowOff>
    </xdr:to>
    <xdr:sp macro="" textlink="">
      <xdr:nvSpPr>
        <xdr:cNvPr id="122" name="フローチャート: 判断 121">
          <a:extLst>
            <a:ext uri="{FF2B5EF4-FFF2-40B4-BE49-F238E27FC236}">
              <a16:creationId xmlns:a16="http://schemas.microsoft.com/office/drawing/2014/main" id="{C95F7CFA-398F-4EE2-A731-AD18015EEF12}"/>
            </a:ext>
          </a:extLst>
        </xdr:cNvPr>
        <xdr:cNvSpPr/>
      </xdr:nvSpPr>
      <xdr:spPr>
        <a:xfrm>
          <a:off x="86995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87332</xdr:rowOff>
    </xdr:from>
    <xdr:to>
      <xdr:col>41</xdr:col>
      <xdr:colOff>101600</xdr:colOff>
      <xdr:row>39</xdr:row>
      <xdr:rowOff>17482</xdr:rowOff>
    </xdr:to>
    <xdr:sp macro="" textlink="">
      <xdr:nvSpPr>
        <xdr:cNvPr id="123" name="フローチャート: 判断 122">
          <a:extLst>
            <a:ext uri="{FF2B5EF4-FFF2-40B4-BE49-F238E27FC236}">
              <a16:creationId xmlns:a16="http://schemas.microsoft.com/office/drawing/2014/main" id="{6A30F73A-8AA3-4055-AAED-3A093B6C3615}"/>
            </a:ext>
          </a:extLst>
        </xdr:cNvPr>
        <xdr:cNvSpPr/>
      </xdr:nvSpPr>
      <xdr:spPr>
        <a:xfrm>
          <a:off x="7810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109658</xdr:rowOff>
    </xdr:from>
    <xdr:to>
      <xdr:col>36</xdr:col>
      <xdr:colOff>165100</xdr:colOff>
      <xdr:row>39</xdr:row>
      <xdr:rowOff>39808</xdr:rowOff>
    </xdr:to>
    <xdr:sp macro="" textlink="">
      <xdr:nvSpPr>
        <xdr:cNvPr id="124" name="フローチャート: 判断 123">
          <a:extLst>
            <a:ext uri="{FF2B5EF4-FFF2-40B4-BE49-F238E27FC236}">
              <a16:creationId xmlns:a16="http://schemas.microsoft.com/office/drawing/2014/main" id="{32ACA2A5-C6FD-4DCC-8E11-0424E8C1E23B}"/>
            </a:ext>
          </a:extLst>
        </xdr:cNvPr>
        <xdr:cNvSpPr/>
      </xdr:nvSpPr>
      <xdr:spPr>
        <a:xfrm>
          <a:off x="6921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03C438E-63DF-4ECB-A5D1-2C56709F33A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E01E2FF-4F29-4DC7-A565-D1B3D118DC5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EB08F5B-1628-4660-9427-7DD6776ABAB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B399B9B-93C2-454E-A8AB-9D9DA26EBE6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1D5D64F-9668-460D-B444-543AD4044A7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77731</xdr:rowOff>
    </xdr:from>
    <xdr:to>
      <xdr:col>55</xdr:col>
      <xdr:colOff>50800</xdr:colOff>
      <xdr:row>37</xdr:row>
      <xdr:rowOff>7881</xdr:rowOff>
    </xdr:to>
    <xdr:sp macro="" textlink="">
      <xdr:nvSpPr>
        <xdr:cNvPr id="130" name="楕円 129">
          <a:extLst>
            <a:ext uri="{FF2B5EF4-FFF2-40B4-BE49-F238E27FC236}">
              <a16:creationId xmlns:a16="http://schemas.microsoft.com/office/drawing/2014/main" id="{992C70CB-A2BD-4EC3-80EE-395BC345F1E4}"/>
            </a:ext>
          </a:extLst>
        </xdr:cNvPr>
        <xdr:cNvSpPr/>
      </xdr:nvSpPr>
      <xdr:spPr>
        <a:xfrm>
          <a:off x="10426700" y="624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100608</xdr:rowOff>
    </xdr:from>
    <xdr:ext cx="534377" cy="259045"/>
    <xdr:sp macro="" textlink="">
      <xdr:nvSpPr>
        <xdr:cNvPr id="131" name="【道路】&#10;一人当たり延長該当値テキスト">
          <a:extLst>
            <a:ext uri="{FF2B5EF4-FFF2-40B4-BE49-F238E27FC236}">
              <a16:creationId xmlns:a16="http://schemas.microsoft.com/office/drawing/2014/main" id="{C0420D8D-F934-4559-84FB-99DD4C88F4E5}"/>
            </a:ext>
          </a:extLst>
        </xdr:cNvPr>
        <xdr:cNvSpPr txBox="1"/>
      </xdr:nvSpPr>
      <xdr:spPr>
        <a:xfrm>
          <a:off x="10515600" y="610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95352</xdr:rowOff>
    </xdr:from>
    <xdr:to>
      <xdr:col>50</xdr:col>
      <xdr:colOff>165100</xdr:colOff>
      <xdr:row>37</xdr:row>
      <xdr:rowOff>25502</xdr:rowOff>
    </xdr:to>
    <xdr:sp macro="" textlink="">
      <xdr:nvSpPr>
        <xdr:cNvPr id="132" name="楕円 131">
          <a:extLst>
            <a:ext uri="{FF2B5EF4-FFF2-40B4-BE49-F238E27FC236}">
              <a16:creationId xmlns:a16="http://schemas.microsoft.com/office/drawing/2014/main" id="{1B161846-6F8B-4373-8470-467180E8C4A0}"/>
            </a:ext>
          </a:extLst>
        </xdr:cNvPr>
        <xdr:cNvSpPr/>
      </xdr:nvSpPr>
      <xdr:spPr>
        <a:xfrm>
          <a:off x="9588500" y="62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128531</xdr:rowOff>
    </xdr:from>
    <xdr:to>
      <xdr:col>55</xdr:col>
      <xdr:colOff>0</xdr:colOff>
      <xdr:row>36</xdr:row>
      <xdr:rowOff>146152</xdr:rowOff>
    </xdr:to>
    <xdr:cxnSp macro="">
      <xdr:nvCxnSpPr>
        <xdr:cNvPr id="133" name="直線コネクタ 132">
          <a:extLst>
            <a:ext uri="{FF2B5EF4-FFF2-40B4-BE49-F238E27FC236}">
              <a16:creationId xmlns:a16="http://schemas.microsoft.com/office/drawing/2014/main" id="{A7ADB922-503B-439F-9804-2AABF510DE82}"/>
            </a:ext>
          </a:extLst>
        </xdr:cNvPr>
        <xdr:cNvCxnSpPr/>
      </xdr:nvCxnSpPr>
      <xdr:spPr>
        <a:xfrm flipV="1">
          <a:off x="9639300" y="6300731"/>
          <a:ext cx="8382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113468</xdr:rowOff>
    </xdr:from>
    <xdr:to>
      <xdr:col>46</xdr:col>
      <xdr:colOff>38100</xdr:colOff>
      <xdr:row>37</xdr:row>
      <xdr:rowOff>43618</xdr:rowOff>
    </xdr:to>
    <xdr:sp macro="" textlink="">
      <xdr:nvSpPr>
        <xdr:cNvPr id="134" name="楕円 133">
          <a:extLst>
            <a:ext uri="{FF2B5EF4-FFF2-40B4-BE49-F238E27FC236}">
              <a16:creationId xmlns:a16="http://schemas.microsoft.com/office/drawing/2014/main" id="{FA88482E-88E7-4B8E-A9B6-D45019537F8D}"/>
            </a:ext>
          </a:extLst>
        </xdr:cNvPr>
        <xdr:cNvSpPr/>
      </xdr:nvSpPr>
      <xdr:spPr>
        <a:xfrm>
          <a:off x="8699500" y="628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146152</xdr:rowOff>
    </xdr:from>
    <xdr:to>
      <xdr:col>50</xdr:col>
      <xdr:colOff>114300</xdr:colOff>
      <xdr:row>36</xdr:row>
      <xdr:rowOff>164268</xdr:rowOff>
    </xdr:to>
    <xdr:cxnSp macro="">
      <xdr:nvCxnSpPr>
        <xdr:cNvPr id="135" name="直線コネクタ 134">
          <a:extLst>
            <a:ext uri="{FF2B5EF4-FFF2-40B4-BE49-F238E27FC236}">
              <a16:creationId xmlns:a16="http://schemas.microsoft.com/office/drawing/2014/main" id="{198970AE-CA79-4AA2-AEDB-A524DFE5109C}"/>
            </a:ext>
          </a:extLst>
        </xdr:cNvPr>
        <xdr:cNvCxnSpPr/>
      </xdr:nvCxnSpPr>
      <xdr:spPr>
        <a:xfrm flipV="1">
          <a:off x="8750300" y="6318352"/>
          <a:ext cx="8890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128937</xdr:rowOff>
    </xdr:from>
    <xdr:to>
      <xdr:col>41</xdr:col>
      <xdr:colOff>101600</xdr:colOff>
      <xdr:row>37</xdr:row>
      <xdr:rowOff>59087</xdr:rowOff>
    </xdr:to>
    <xdr:sp macro="" textlink="">
      <xdr:nvSpPr>
        <xdr:cNvPr id="136" name="楕円 135">
          <a:extLst>
            <a:ext uri="{FF2B5EF4-FFF2-40B4-BE49-F238E27FC236}">
              <a16:creationId xmlns:a16="http://schemas.microsoft.com/office/drawing/2014/main" id="{3BC8A27D-B1A8-41FE-8D0C-C11CDF2FF98C}"/>
            </a:ext>
          </a:extLst>
        </xdr:cNvPr>
        <xdr:cNvSpPr/>
      </xdr:nvSpPr>
      <xdr:spPr>
        <a:xfrm>
          <a:off x="7810500" y="63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164268</xdr:rowOff>
    </xdr:from>
    <xdr:to>
      <xdr:col>45</xdr:col>
      <xdr:colOff>177800</xdr:colOff>
      <xdr:row>37</xdr:row>
      <xdr:rowOff>8287</xdr:rowOff>
    </xdr:to>
    <xdr:cxnSp macro="">
      <xdr:nvCxnSpPr>
        <xdr:cNvPr id="137" name="直線コネクタ 136">
          <a:extLst>
            <a:ext uri="{FF2B5EF4-FFF2-40B4-BE49-F238E27FC236}">
              <a16:creationId xmlns:a16="http://schemas.microsoft.com/office/drawing/2014/main" id="{DD2BEA9A-EE09-440A-8BDC-1D05648203E2}"/>
            </a:ext>
          </a:extLst>
        </xdr:cNvPr>
        <xdr:cNvCxnSpPr/>
      </xdr:nvCxnSpPr>
      <xdr:spPr>
        <a:xfrm flipV="1">
          <a:off x="7861300" y="6336468"/>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146558</xdr:rowOff>
    </xdr:from>
    <xdr:to>
      <xdr:col>36</xdr:col>
      <xdr:colOff>165100</xdr:colOff>
      <xdr:row>37</xdr:row>
      <xdr:rowOff>76708</xdr:rowOff>
    </xdr:to>
    <xdr:sp macro="" textlink="">
      <xdr:nvSpPr>
        <xdr:cNvPr id="138" name="楕円 137">
          <a:extLst>
            <a:ext uri="{FF2B5EF4-FFF2-40B4-BE49-F238E27FC236}">
              <a16:creationId xmlns:a16="http://schemas.microsoft.com/office/drawing/2014/main" id="{8A14F6F1-FDC3-4BE4-814B-EC75192E34A2}"/>
            </a:ext>
          </a:extLst>
        </xdr:cNvPr>
        <xdr:cNvSpPr/>
      </xdr:nvSpPr>
      <xdr:spPr>
        <a:xfrm>
          <a:off x="69215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8287</xdr:rowOff>
    </xdr:from>
    <xdr:to>
      <xdr:col>41</xdr:col>
      <xdr:colOff>50800</xdr:colOff>
      <xdr:row>37</xdr:row>
      <xdr:rowOff>25908</xdr:rowOff>
    </xdr:to>
    <xdr:cxnSp macro="">
      <xdr:nvCxnSpPr>
        <xdr:cNvPr id="139" name="直線コネクタ 138">
          <a:extLst>
            <a:ext uri="{FF2B5EF4-FFF2-40B4-BE49-F238E27FC236}">
              <a16:creationId xmlns:a16="http://schemas.microsoft.com/office/drawing/2014/main" id="{A846741F-B071-4A98-B16D-F837225834CC}"/>
            </a:ext>
          </a:extLst>
        </xdr:cNvPr>
        <xdr:cNvCxnSpPr/>
      </xdr:nvCxnSpPr>
      <xdr:spPr>
        <a:xfrm flipV="1">
          <a:off x="6972300" y="6351937"/>
          <a:ext cx="8890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137348</xdr:rowOff>
    </xdr:from>
    <xdr:ext cx="534377" cy="259045"/>
    <xdr:sp macro="" textlink="">
      <xdr:nvSpPr>
        <xdr:cNvPr id="140" name="n_1aveValue【道路】&#10;一人当たり延長">
          <a:extLst>
            <a:ext uri="{FF2B5EF4-FFF2-40B4-BE49-F238E27FC236}">
              <a16:creationId xmlns:a16="http://schemas.microsoft.com/office/drawing/2014/main" id="{AC0E614C-6B4D-4A8C-8877-F1CE0D64925D}"/>
            </a:ext>
          </a:extLst>
        </xdr:cNvPr>
        <xdr:cNvSpPr txBox="1"/>
      </xdr:nvSpPr>
      <xdr:spPr>
        <a:xfrm>
          <a:off x="9359411" y="66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151578</xdr:rowOff>
    </xdr:from>
    <xdr:ext cx="534377" cy="259045"/>
    <xdr:sp macro="" textlink="">
      <xdr:nvSpPr>
        <xdr:cNvPr id="141" name="n_2aveValue【道路】&#10;一人当たり延長">
          <a:extLst>
            <a:ext uri="{FF2B5EF4-FFF2-40B4-BE49-F238E27FC236}">
              <a16:creationId xmlns:a16="http://schemas.microsoft.com/office/drawing/2014/main" id="{08AECEA1-4EE9-49C2-92D0-13EA3B4A53F8}"/>
            </a:ext>
          </a:extLst>
        </xdr:cNvPr>
        <xdr:cNvSpPr txBox="1"/>
      </xdr:nvSpPr>
      <xdr:spPr>
        <a:xfrm>
          <a:off x="8483111" y="666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8609</xdr:rowOff>
    </xdr:from>
    <xdr:ext cx="534377" cy="259045"/>
    <xdr:sp macro="" textlink="">
      <xdr:nvSpPr>
        <xdr:cNvPr id="142" name="n_3aveValue【道路】&#10;一人当たり延長">
          <a:extLst>
            <a:ext uri="{FF2B5EF4-FFF2-40B4-BE49-F238E27FC236}">
              <a16:creationId xmlns:a16="http://schemas.microsoft.com/office/drawing/2014/main" id="{3424E1E7-FC90-4660-A162-C50F5E38EF58}"/>
            </a:ext>
          </a:extLst>
        </xdr:cNvPr>
        <xdr:cNvSpPr txBox="1"/>
      </xdr:nvSpPr>
      <xdr:spPr>
        <a:xfrm>
          <a:off x="75941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30935</xdr:rowOff>
    </xdr:from>
    <xdr:ext cx="534377" cy="259045"/>
    <xdr:sp macro="" textlink="">
      <xdr:nvSpPr>
        <xdr:cNvPr id="143" name="n_4aveValue【道路】&#10;一人当たり延長">
          <a:extLst>
            <a:ext uri="{FF2B5EF4-FFF2-40B4-BE49-F238E27FC236}">
              <a16:creationId xmlns:a16="http://schemas.microsoft.com/office/drawing/2014/main" id="{413C9416-0F5E-4EB6-97C0-851EE59BE5CD}"/>
            </a:ext>
          </a:extLst>
        </xdr:cNvPr>
        <xdr:cNvSpPr txBox="1"/>
      </xdr:nvSpPr>
      <xdr:spPr>
        <a:xfrm>
          <a:off x="6705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42029</xdr:rowOff>
    </xdr:from>
    <xdr:ext cx="534377" cy="259045"/>
    <xdr:sp macro="" textlink="">
      <xdr:nvSpPr>
        <xdr:cNvPr id="144" name="n_1mainValue【道路】&#10;一人当たり延長">
          <a:extLst>
            <a:ext uri="{FF2B5EF4-FFF2-40B4-BE49-F238E27FC236}">
              <a16:creationId xmlns:a16="http://schemas.microsoft.com/office/drawing/2014/main" id="{A0A2DB5D-D76E-470E-8B93-EC1DBEB76F71}"/>
            </a:ext>
          </a:extLst>
        </xdr:cNvPr>
        <xdr:cNvSpPr txBox="1"/>
      </xdr:nvSpPr>
      <xdr:spPr>
        <a:xfrm>
          <a:off x="9359411" y="604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60145</xdr:rowOff>
    </xdr:from>
    <xdr:ext cx="534377" cy="259045"/>
    <xdr:sp macro="" textlink="">
      <xdr:nvSpPr>
        <xdr:cNvPr id="145" name="n_2mainValue【道路】&#10;一人当たり延長">
          <a:extLst>
            <a:ext uri="{FF2B5EF4-FFF2-40B4-BE49-F238E27FC236}">
              <a16:creationId xmlns:a16="http://schemas.microsoft.com/office/drawing/2014/main" id="{9281308A-103B-4069-B622-54D16AACEA97}"/>
            </a:ext>
          </a:extLst>
        </xdr:cNvPr>
        <xdr:cNvSpPr txBox="1"/>
      </xdr:nvSpPr>
      <xdr:spPr>
        <a:xfrm>
          <a:off x="8483111" y="606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75614</xdr:rowOff>
    </xdr:from>
    <xdr:ext cx="534377" cy="259045"/>
    <xdr:sp macro="" textlink="">
      <xdr:nvSpPr>
        <xdr:cNvPr id="146" name="n_3mainValue【道路】&#10;一人当たり延長">
          <a:extLst>
            <a:ext uri="{FF2B5EF4-FFF2-40B4-BE49-F238E27FC236}">
              <a16:creationId xmlns:a16="http://schemas.microsoft.com/office/drawing/2014/main" id="{CA70672A-65C9-4873-9C8D-A70A5852094A}"/>
            </a:ext>
          </a:extLst>
        </xdr:cNvPr>
        <xdr:cNvSpPr txBox="1"/>
      </xdr:nvSpPr>
      <xdr:spPr>
        <a:xfrm>
          <a:off x="7594111" y="607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93235</xdr:rowOff>
    </xdr:from>
    <xdr:ext cx="534377" cy="259045"/>
    <xdr:sp macro="" textlink="">
      <xdr:nvSpPr>
        <xdr:cNvPr id="147" name="n_4mainValue【道路】&#10;一人当たり延長">
          <a:extLst>
            <a:ext uri="{FF2B5EF4-FFF2-40B4-BE49-F238E27FC236}">
              <a16:creationId xmlns:a16="http://schemas.microsoft.com/office/drawing/2014/main" id="{E3127094-E23F-431D-BC25-2F8488B411C1}"/>
            </a:ext>
          </a:extLst>
        </xdr:cNvPr>
        <xdr:cNvSpPr txBox="1"/>
      </xdr:nvSpPr>
      <xdr:spPr>
        <a:xfrm>
          <a:off x="6705111" y="609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2A1C4E4-6FB3-42B3-B032-4614C30CA65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FE76695-1142-437A-BC69-A2576BDED34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625A3E7-509B-4DE9-A691-FBEC81584C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AEAE877-DCA2-4FBC-B7ED-89EA26223B4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8909BA6-88A0-424F-AF36-8E077F3D920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2BDFA89-81F7-401D-A4BF-0443A8A3330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BD47553-E481-4FD4-A44E-DC823EE316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27ADD82-7533-4490-92B6-7EE056BF99C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957B29D-766D-4654-AD2F-6281C99214F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F2CC59F-64ED-44CD-B5BC-7629851015F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15CB838-6809-4DB4-8C68-E8306EB29CE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3C4BBCAB-42A8-481E-BBF9-F9457CD1CC5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18CCC6CA-DF93-43C5-98C8-68A845E12FB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FB4AD196-FD32-4DFA-8B32-0EBBFC5D513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ADB4B096-4AC3-430A-A71D-78E15233BDE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4BCFE3B3-1511-4390-8A51-EA2148252CB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56E8FD76-428F-4C0C-B06B-D4FEB041063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A8F8FEC4-A6FC-441E-BA1A-B9AF12E1A9E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EA2D824-C4E1-4F94-B1B1-9DD7579B21E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D2AADD64-39C7-42C0-9DCF-25C493A2D22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7ED1082E-88C8-41E8-863E-58449E89A368}"/>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2380FE3-B424-4016-A8FC-D9AC8DD4FAB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31BC7B2-194E-4AB6-9A75-7A3D68BBC3A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71" name="直線コネクタ 170">
          <a:extLst>
            <a:ext uri="{FF2B5EF4-FFF2-40B4-BE49-F238E27FC236}">
              <a16:creationId xmlns:a16="http://schemas.microsoft.com/office/drawing/2014/main" id="{0461CF6D-F5E2-46C6-91FA-7FA112403A86}"/>
            </a:ext>
          </a:extLst>
        </xdr:cNvPr>
        <xdr:cNvCxnSpPr/>
      </xdr:nvCxnSpPr>
      <xdr:spPr>
        <a:xfrm flipV="1">
          <a:off x="4634865" y="968502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3FE927F-F2D5-4883-97E3-9FCD4B84F1A5}"/>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3" name="直線コネクタ 172">
          <a:extLst>
            <a:ext uri="{FF2B5EF4-FFF2-40B4-BE49-F238E27FC236}">
              <a16:creationId xmlns:a16="http://schemas.microsoft.com/office/drawing/2014/main" id="{775EA2F3-26B6-4C9A-89D1-53BAC3A24A5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26CE5ABE-3D24-4B74-BCB4-8F9B68A72652}"/>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5" name="直線コネクタ 174">
          <a:extLst>
            <a:ext uri="{FF2B5EF4-FFF2-40B4-BE49-F238E27FC236}">
              <a16:creationId xmlns:a16="http://schemas.microsoft.com/office/drawing/2014/main" id="{60866A29-2F18-4F5E-AEC3-A2FFDEBF87F3}"/>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74312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BDEBCF8-EA82-4950-B472-BD1F5C4C2058}"/>
            </a:ext>
          </a:extLst>
        </xdr:cNvPr>
        <xdr:cNvSpPr txBox="1"/>
      </xdr:nvSpPr>
      <xdr:spPr>
        <a:xfrm>
          <a:off x="4673600" y="10704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77" name="フローチャート: 判断 176">
          <a:extLst>
            <a:ext uri="{FF2B5EF4-FFF2-40B4-BE49-F238E27FC236}">
              <a16:creationId xmlns:a16="http://schemas.microsoft.com/office/drawing/2014/main" id="{E22751D7-49E6-4545-AAF1-D298224963F9}"/>
            </a:ext>
          </a:extLst>
        </xdr:cNvPr>
        <xdr:cNvSpPr/>
      </xdr:nvSpPr>
      <xdr:spPr>
        <a:xfrm>
          <a:off x="45847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78" name="フローチャート: 判断 177">
          <a:extLst>
            <a:ext uri="{FF2B5EF4-FFF2-40B4-BE49-F238E27FC236}">
              <a16:creationId xmlns:a16="http://schemas.microsoft.com/office/drawing/2014/main" id="{CD9688A5-90E0-4844-A5AC-F4E9472205FA}"/>
            </a:ext>
          </a:extLst>
        </xdr:cNvPr>
        <xdr:cNvSpPr/>
      </xdr:nvSpPr>
      <xdr:spPr>
        <a:xfrm>
          <a:off x="3746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50165</xdr:rowOff>
    </xdr:from>
    <xdr:to>
      <xdr:col>15</xdr:col>
      <xdr:colOff>101600</xdr:colOff>
      <xdr:row>62</xdr:row>
      <xdr:rowOff>151765</xdr:rowOff>
    </xdr:to>
    <xdr:sp macro="" textlink="">
      <xdr:nvSpPr>
        <xdr:cNvPr id="179" name="フローチャート: 判断 178">
          <a:extLst>
            <a:ext uri="{FF2B5EF4-FFF2-40B4-BE49-F238E27FC236}">
              <a16:creationId xmlns:a16="http://schemas.microsoft.com/office/drawing/2014/main" id="{BE375D69-68B8-496C-B508-5DC51C5279B7}"/>
            </a:ext>
          </a:extLst>
        </xdr:cNvPr>
        <xdr:cNvSpPr/>
      </xdr:nvSpPr>
      <xdr:spPr>
        <a:xfrm>
          <a:off x="2857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0" name="フローチャート: 判断 179">
          <a:extLst>
            <a:ext uri="{FF2B5EF4-FFF2-40B4-BE49-F238E27FC236}">
              <a16:creationId xmlns:a16="http://schemas.microsoft.com/office/drawing/2014/main" id="{FBB24041-2230-4B3D-A071-676F96E5D521}"/>
            </a:ext>
          </a:extLst>
        </xdr:cNvPr>
        <xdr:cNvSpPr/>
      </xdr:nvSpPr>
      <xdr:spPr>
        <a:xfrm>
          <a:off x="1968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81" name="フローチャート: 判断 180">
          <a:extLst>
            <a:ext uri="{FF2B5EF4-FFF2-40B4-BE49-F238E27FC236}">
              <a16:creationId xmlns:a16="http://schemas.microsoft.com/office/drawing/2014/main" id="{65354E42-B18A-489F-B9AA-2C0CAA43F6C4}"/>
            </a:ext>
          </a:extLst>
        </xdr:cNvPr>
        <xdr:cNvSpPr/>
      </xdr:nvSpPr>
      <xdr:spPr>
        <a:xfrm>
          <a:off x="1079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15A04A4-27DE-4C07-9229-04BDD3651E3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18B5FB7-83E7-4E79-9743-82301D38709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97A527B-F8BD-418B-9956-B9B7A30D194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EDD2CEB-E507-4DA4-82E7-D947915F95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D49666C-05B7-4028-BDF9-808774DD2D8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38735</xdr:rowOff>
    </xdr:from>
    <xdr:to>
      <xdr:col>24</xdr:col>
      <xdr:colOff>114300</xdr:colOff>
      <xdr:row>62</xdr:row>
      <xdr:rowOff>140335</xdr:rowOff>
    </xdr:to>
    <xdr:sp macro="" textlink="">
      <xdr:nvSpPr>
        <xdr:cNvPr id="187" name="楕円 186">
          <a:extLst>
            <a:ext uri="{FF2B5EF4-FFF2-40B4-BE49-F238E27FC236}">
              <a16:creationId xmlns:a16="http://schemas.microsoft.com/office/drawing/2014/main" id="{4BE08557-7E04-40A4-A27A-8D0F5C54F702}"/>
            </a:ext>
          </a:extLst>
        </xdr:cNvPr>
        <xdr:cNvSpPr/>
      </xdr:nvSpPr>
      <xdr:spPr>
        <a:xfrm>
          <a:off x="4584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61612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5C6ADE48-011F-47CE-B030-2E388CAD6123}"/>
            </a:ext>
          </a:extLst>
        </xdr:cNvPr>
        <xdr:cNvSpPr txBox="1"/>
      </xdr:nvSpPr>
      <xdr:spPr>
        <a:xfrm>
          <a:off x="4673600" y="1052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8255</xdr:rowOff>
    </xdr:from>
    <xdr:to>
      <xdr:col>20</xdr:col>
      <xdr:colOff>38100</xdr:colOff>
      <xdr:row>62</xdr:row>
      <xdr:rowOff>109855</xdr:rowOff>
    </xdr:to>
    <xdr:sp macro="" textlink="">
      <xdr:nvSpPr>
        <xdr:cNvPr id="189" name="楕円 188">
          <a:extLst>
            <a:ext uri="{FF2B5EF4-FFF2-40B4-BE49-F238E27FC236}">
              <a16:creationId xmlns:a16="http://schemas.microsoft.com/office/drawing/2014/main" id="{902062C7-A0C3-4721-9E60-14437279C004}"/>
            </a:ext>
          </a:extLst>
        </xdr:cNvPr>
        <xdr:cNvSpPr/>
      </xdr:nvSpPr>
      <xdr:spPr>
        <a:xfrm>
          <a:off x="3746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59055</xdr:rowOff>
    </xdr:from>
    <xdr:to>
      <xdr:col>24</xdr:col>
      <xdr:colOff>63500</xdr:colOff>
      <xdr:row>62</xdr:row>
      <xdr:rowOff>89535</xdr:rowOff>
    </xdr:to>
    <xdr:cxnSp macro="">
      <xdr:nvCxnSpPr>
        <xdr:cNvPr id="190" name="直線コネクタ 189">
          <a:extLst>
            <a:ext uri="{FF2B5EF4-FFF2-40B4-BE49-F238E27FC236}">
              <a16:creationId xmlns:a16="http://schemas.microsoft.com/office/drawing/2014/main" id="{95FA4F20-152F-4AD9-8AB7-392FE6C8C549}"/>
            </a:ext>
          </a:extLst>
        </xdr:cNvPr>
        <xdr:cNvCxnSpPr/>
      </xdr:nvCxnSpPr>
      <xdr:spPr>
        <a:xfrm>
          <a:off x="3797300" y="106889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162560</xdr:rowOff>
    </xdr:from>
    <xdr:to>
      <xdr:col>15</xdr:col>
      <xdr:colOff>101600</xdr:colOff>
      <xdr:row>62</xdr:row>
      <xdr:rowOff>92710</xdr:rowOff>
    </xdr:to>
    <xdr:sp macro="" textlink="">
      <xdr:nvSpPr>
        <xdr:cNvPr id="191" name="楕円 190">
          <a:extLst>
            <a:ext uri="{FF2B5EF4-FFF2-40B4-BE49-F238E27FC236}">
              <a16:creationId xmlns:a16="http://schemas.microsoft.com/office/drawing/2014/main" id="{C041FBFB-641B-42E9-9203-C8FF2233BFA1}"/>
            </a:ext>
          </a:extLst>
        </xdr:cNvPr>
        <xdr:cNvSpPr/>
      </xdr:nvSpPr>
      <xdr:spPr>
        <a:xfrm>
          <a:off x="2857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41910</xdr:rowOff>
    </xdr:from>
    <xdr:to>
      <xdr:col>19</xdr:col>
      <xdr:colOff>177800</xdr:colOff>
      <xdr:row>62</xdr:row>
      <xdr:rowOff>59055</xdr:rowOff>
    </xdr:to>
    <xdr:cxnSp macro="">
      <xdr:nvCxnSpPr>
        <xdr:cNvPr id="192" name="直線コネクタ 191">
          <a:extLst>
            <a:ext uri="{FF2B5EF4-FFF2-40B4-BE49-F238E27FC236}">
              <a16:creationId xmlns:a16="http://schemas.microsoft.com/office/drawing/2014/main" id="{00C86439-6E93-4C4E-850B-361AD712A4E6}"/>
            </a:ext>
          </a:extLst>
        </xdr:cNvPr>
        <xdr:cNvCxnSpPr/>
      </xdr:nvCxnSpPr>
      <xdr:spPr>
        <a:xfrm>
          <a:off x="2908300" y="106718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130175</xdr:rowOff>
    </xdr:from>
    <xdr:to>
      <xdr:col>10</xdr:col>
      <xdr:colOff>165100</xdr:colOff>
      <xdr:row>62</xdr:row>
      <xdr:rowOff>60325</xdr:rowOff>
    </xdr:to>
    <xdr:sp macro="" textlink="">
      <xdr:nvSpPr>
        <xdr:cNvPr id="193" name="楕円 192">
          <a:extLst>
            <a:ext uri="{FF2B5EF4-FFF2-40B4-BE49-F238E27FC236}">
              <a16:creationId xmlns:a16="http://schemas.microsoft.com/office/drawing/2014/main" id="{B678AA31-D928-4AEC-BBCC-3CC693257BAD}"/>
            </a:ext>
          </a:extLst>
        </xdr:cNvPr>
        <xdr:cNvSpPr/>
      </xdr:nvSpPr>
      <xdr:spPr>
        <a:xfrm>
          <a:off x="1968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9525</xdr:rowOff>
    </xdr:from>
    <xdr:to>
      <xdr:col>15</xdr:col>
      <xdr:colOff>50800</xdr:colOff>
      <xdr:row>62</xdr:row>
      <xdr:rowOff>41910</xdr:rowOff>
    </xdr:to>
    <xdr:cxnSp macro="">
      <xdr:nvCxnSpPr>
        <xdr:cNvPr id="194" name="直線コネクタ 193">
          <a:extLst>
            <a:ext uri="{FF2B5EF4-FFF2-40B4-BE49-F238E27FC236}">
              <a16:creationId xmlns:a16="http://schemas.microsoft.com/office/drawing/2014/main" id="{1C0D4677-2F93-4B87-83DB-89D42E2FD225}"/>
            </a:ext>
          </a:extLst>
        </xdr:cNvPr>
        <xdr:cNvCxnSpPr/>
      </xdr:nvCxnSpPr>
      <xdr:spPr>
        <a:xfrm>
          <a:off x="2019300" y="106394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95885</xdr:rowOff>
    </xdr:from>
    <xdr:to>
      <xdr:col>6</xdr:col>
      <xdr:colOff>38100</xdr:colOff>
      <xdr:row>62</xdr:row>
      <xdr:rowOff>26035</xdr:rowOff>
    </xdr:to>
    <xdr:sp macro="" textlink="">
      <xdr:nvSpPr>
        <xdr:cNvPr id="195" name="楕円 194">
          <a:extLst>
            <a:ext uri="{FF2B5EF4-FFF2-40B4-BE49-F238E27FC236}">
              <a16:creationId xmlns:a16="http://schemas.microsoft.com/office/drawing/2014/main" id="{98FFFF38-1418-47F5-B589-FD9357A281C4}"/>
            </a:ext>
          </a:extLst>
        </xdr:cNvPr>
        <xdr:cNvSpPr/>
      </xdr:nvSpPr>
      <xdr:spPr>
        <a:xfrm>
          <a:off x="1079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146685</xdr:rowOff>
    </xdr:from>
    <xdr:to>
      <xdr:col>10</xdr:col>
      <xdr:colOff>114300</xdr:colOff>
      <xdr:row>62</xdr:row>
      <xdr:rowOff>9525</xdr:rowOff>
    </xdr:to>
    <xdr:cxnSp macro="">
      <xdr:nvCxnSpPr>
        <xdr:cNvPr id="196" name="直線コネクタ 195">
          <a:extLst>
            <a:ext uri="{FF2B5EF4-FFF2-40B4-BE49-F238E27FC236}">
              <a16:creationId xmlns:a16="http://schemas.microsoft.com/office/drawing/2014/main" id="{78C88A51-31FA-4E00-B356-7CC57FEDCF02}"/>
            </a:ext>
          </a:extLst>
        </xdr:cNvPr>
        <xdr:cNvCxnSpPr/>
      </xdr:nvCxnSpPr>
      <xdr:spPr>
        <a:xfrm>
          <a:off x="1130300" y="106051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13352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C6637FBB-215A-4EDB-8CB7-F787E7297491}"/>
            </a:ext>
          </a:extLst>
        </xdr:cNvPr>
        <xdr:cNvSpPr txBox="1"/>
      </xdr:nvSpPr>
      <xdr:spPr>
        <a:xfrm>
          <a:off x="35820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142892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94D37E4-FC38-4D10-B096-257E5E4F8D3E}"/>
            </a:ext>
          </a:extLst>
        </xdr:cNvPr>
        <xdr:cNvSpPr txBox="1"/>
      </xdr:nvSpPr>
      <xdr:spPr>
        <a:xfrm>
          <a:off x="2705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120032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D5A0E15E-D330-4830-925F-4DD341B96CA6}"/>
            </a:ext>
          </a:extLst>
        </xdr:cNvPr>
        <xdr:cNvSpPr txBox="1"/>
      </xdr:nvSpPr>
      <xdr:spPr>
        <a:xfrm>
          <a:off x="1816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70502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970F341F-9CE4-4A48-968B-481C00F6BBC0}"/>
            </a:ext>
          </a:extLst>
        </xdr:cNvPr>
        <xdr:cNvSpPr txBox="1"/>
      </xdr:nvSpPr>
      <xdr:spPr>
        <a:xfrm>
          <a:off x="927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126382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540D2FB9-E4A9-4F26-B3FA-885EE72A354E}"/>
            </a:ext>
          </a:extLst>
        </xdr:cNvPr>
        <xdr:cNvSpPr txBox="1"/>
      </xdr:nvSpPr>
      <xdr:spPr>
        <a:xfrm>
          <a:off x="3582044" y="1041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109237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20445F54-355D-44D8-BB1B-8BC303CFBD41}"/>
            </a:ext>
          </a:extLst>
        </xdr:cNvPr>
        <xdr:cNvSpPr txBox="1"/>
      </xdr:nvSpPr>
      <xdr:spPr>
        <a:xfrm>
          <a:off x="2705744"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76852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842523E-91C0-40DA-978D-B7F4D7700885}"/>
            </a:ext>
          </a:extLst>
        </xdr:cNvPr>
        <xdr:cNvSpPr txBox="1"/>
      </xdr:nvSpPr>
      <xdr:spPr>
        <a:xfrm>
          <a:off x="1816744" y="1036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42562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3FDADFB4-E330-4E00-AF22-B68E5DB82F46}"/>
            </a:ext>
          </a:extLst>
        </xdr:cNvPr>
        <xdr:cNvSpPr txBox="1"/>
      </xdr:nvSpPr>
      <xdr:spPr>
        <a:xfrm>
          <a:off x="927744" y="1032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28717FF-331B-46EF-9076-E3A3D422F85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7847485-1309-41E1-A9F4-95C12AEDCCC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3000A9D-2627-4C4A-B8E4-B47897DA0B7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2C77D68-D9C8-42F2-8FF5-833DC696A5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CB72B1F-761B-4EDC-A460-42B33C3CE5D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B2C75F4-F14C-4707-B846-4FA33FEC14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B4CDECB-86F5-497A-A9F9-52CEAA0BA19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BFAFAC3-438F-41C7-A381-E3B7CD89E67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D5DB870-9C44-4327-B0A9-FAAE8390257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A1BA169-D77D-416B-8BC4-2ACFF9F3217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F140A23C-18B7-4D57-A9FE-39C9C94C203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B69204CD-6DB9-4A13-AC5E-5342A7521AE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D2392A3F-12B8-4DDD-9550-91AE5825B49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8F8793B8-8A78-4E9C-9150-F553F4C6AB47}"/>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CF8FF8E5-85F2-4E13-95CE-F5EA9C91489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670C4BD1-FEF8-445D-9DF2-D3B7D9831D0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C461042E-9D72-454B-91E2-320BE4CE530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403F7385-4ADE-479E-B07C-16A17DD0D04D}"/>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B7513DF8-EAFB-47CC-8F35-EF36B83BCED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1ACAD40A-EAF9-4A5D-A7E3-AECA6DD9522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2DCAABB-387A-47C4-BE5F-453C878DE4D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26" name="直線コネクタ 225">
          <a:extLst>
            <a:ext uri="{FF2B5EF4-FFF2-40B4-BE49-F238E27FC236}">
              <a16:creationId xmlns:a16="http://schemas.microsoft.com/office/drawing/2014/main" id="{74BC9C73-3E48-477C-AECC-7DEBE2ACEE86}"/>
            </a:ext>
          </a:extLst>
        </xdr:cNvPr>
        <xdr:cNvCxnSpPr/>
      </xdr:nvCxnSpPr>
      <xdr:spPr>
        <a:xfrm flipV="1">
          <a:off x="10476865" y="9521276"/>
          <a:ext cx="0" cy="143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A8F62D3E-596F-40F9-BE63-25B1234D57A9}"/>
            </a:ext>
          </a:extLst>
        </xdr:cNvPr>
        <xdr:cNvSpPr txBox="1"/>
      </xdr:nvSpPr>
      <xdr:spPr>
        <a:xfrm>
          <a:off x="10515600" y="109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28" name="直線コネクタ 227">
          <a:extLst>
            <a:ext uri="{FF2B5EF4-FFF2-40B4-BE49-F238E27FC236}">
              <a16:creationId xmlns:a16="http://schemas.microsoft.com/office/drawing/2014/main" id="{B930DFCA-3052-4BA5-B7A6-7A692DB79814}"/>
            </a:ext>
          </a:extLst>
        </xdr:cNvPr>
        <xdr:cNvCxnSpPr/>
      </xdr:nvCxnSpPr>
      <xdr:spPr>
        <a:xfrm>
          <a:off x="10388600" y="1095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97693520-F274-4669-9E24-11C74C844F82}"/>
            </a:ext>
          </a:extLst>
        </xdr:cNvPr>
        <xdr:cNvSpPr txBox="1"/>
      </xdr:nvSpPr>
      <xdr:spPr>
        <a:xfrm>
          <a:off x="10515600" y="9296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30" name="直線コネクタ 229">
          <a:extLst>
            <a:ext uri="{FF2B5EF4-FFF2-40B4-BE49-F238E27FC236}">
              <a16:creationId xmlns:a16="http://schemas.microsoft.com/office/drawing/2014/main" id="{AA8BB230-5756-4AF1-BBD2-7FD89E1AC63D}"/>
            </a:ext>
          </a:extLst>
        </xdr:cNvPr>
        <xdr:cNvCxnSpPr/>
      </xdr:nvCxnSpPr>
      <xdr:spPr>
        <a:xfrm>
          <a:off x="10388600" y="95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165629</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651E6235-3C6B-48E9-B651-750BEF57D493}"/>
            </a:ext>
          </a:extLst>
        </xdr:cNvPr>
        <xdr:cNvSpPr txBox="1"/>
      </xdr:nvSpPr>
      <xdr:spPr>
        <a:xfrm>
          <a:off x="10515600" y="10452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32" name="フローチャート: 判断 231">
          <a:extLst>
            <a:ext uri="{FF2B5EF4-FFF2-40B4-BE49-F238E27FC236}">
              <a16:creationId xmlns:a16="http://schemas.microsoft.com/office/drawing/2014/main" id="{6699C087-2E31-4364-8DF7-368F1A5C966A}"/>
            </a:ext>
          </a:extLst>
        </xdr:cNvPr>
        <xdr:cNvSpPr/>
      </xdr:nvSpPr>
      <xdr:spPr>
        <a:xfrm>
          <a:off x="10426700" y="1060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33" name="フローチャート: 判断 232">
          <a:extLst>
            <a:ext uri="{FF2B5EF4-FFF2-40B4-BE49-F238E27FC236}">
              <a16:creationId xmlns:a16="http://schemas.microsoft.com/office/drawing/2014/main" id="{949FDF68-9ABE-4DC3-B594-55D320D0E368}"/>
            </a:ext>
          </a:extLst>
        </xdr:cNvPr>
        <xdr:cNvSpPr/>
      </xdr:nvSpPr>
      <xdr:spPr>
        <a:xfrm>
          <a:off x="95885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151342</xdr:rowOff>
    </xdr:from>
    <xdr:to>
      <xdr:col>46</xdr:col>
      <xdr:colOff>38100</xdr:colOff>
      <xdr:row>62</xdr:row>
      <xdr:rowOff>81492</xdr:rowOff>
    </xdr:to>
    <xdr:sp macro="" textlink="">
      <xdr:nvSpPr>
        <xdr:cNvPr id="234" name="フローチャート: 判断 233">
          <a:extLst>
            <a:ext uri="{FF2B5EF4-FFF2-40B4-BE49-F238E27FC236}">
              <a16:creationId xmlns:a16="http://schemas.microsoft.com/office/drawing/2014/main" id="{E98E49C2-5F24-4E1D-B170-968F443D1D0F}"/>
            </a:ext>
          </a:extLst>
        </xdr:cNvPr>
        <xdr:cNvSpPr/>
      </xdr:nvSpPr>
      <xdr:spPr>
        <a:xfrm>
          <a:off x="8699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159878</xdr:rowOff>
    </xdr:from>
    <xdr:to>
      <xdr:col>41</xdr:col>
      <xdr:colOff>101600</xdr:colOff>
      <xdr:row>62</xdr:row>
      <xdr:rowOff>90028</xdr:rowOff>
    </xdr:to>
    <xdr:sp macro="" textlink="">
      <xdr:nvSpPr>
        <xdr:cNvPr id="235" name="フローチャート: 判断 234">
          <a:extLst>
            <a:ext uri="{FF2B5EF4-FFF2-40B4-BE49-F238E27FC236}">
              <a16:creationId xmlns:a16="http://schemas.microsoft.com/office/drawing/2014/main" id="{F52EAE3E-638D-461B-B1A5-5EA74C3AE8CA}"/>
            </a:ext>
          </a:extLst>
        </xdr:cNvPr>
        <xdr:cNvSpPr/>
      </xdr:nvSpPr>
      <xdr:spPr>
        <a:xfrm>
          <a:off x="7810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11171</xdr:rowOff>
    </xdr:from>
    <xdr:to>
      <xdr:col>36</xdr:col>
      <xdr:colOff>165100</xdr:colOff>
      <xdr:row>62</xdr:row>
      <xdr:rowOff>112771</xdr:rowOff>
    </xdr:to>
    <xdr:sp macro="" textlink="">
      <xdr:nvSpPr>
        <xdr:cNvPr id="236" name="フローチャート: 判断 235">
          <a:extLst>
            <a:ext uri="{FF2B5EF4-FFF2-40B4-BE49-F238E27FC236}">
              <a16:creationId xmlns:a16="http://schemas.microsoft.com/office/drawing/2014/main" id="{D16014FA-C74D-4D9E-B012-A46825586514}"/>
            </a:ext>
          </a:extLst>
        </xdr:cNvPr>
        <xdr:cNvSpPr/>
      </xdr:nvSpPr>
      <xdr:spPr>
        <a:xfrm>
          <a:off x="6921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D4A206A-C300-4695-9987-6959CCA6B02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4122987-AF2F-4AFA-9739-B24C6DA989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57A5443-5F24-4450-80C3-E3C3EF5D350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91FADD6-3C9D-492E-BA45-07D12D727E4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CAAAE1D-D864-4D3D-9406-0756DF7BDCD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85646</xdr:rowOff>
    </xdr:from>
    <xdr:to>
      <xdr:col>55</xdr:col>
      <xdr:colOff>50800</xdr:colOff>
      <xdr:row>63</xdr:row>
      <xdr:rowOff>15796</xdr:rowOff>
    </xdr:to>
    <xdr:sp macro="" textlink="">
      <xdr:nvSpPr>
        <xdr:cNvPr id="242" name="楕円 241">
          <a:extLst>
            <a:ext uri="{FF2B5EF4-FFF2-40B4-BE49-F238E27FC236}">
              <a16:creationId xmlns:a16="http://schemas.microsoft.com/office/drawing/2014/main" id="{CFB7F24A-8302-48DD-8894-E1056463EABA}"/>
            </a:ext>
          </a:extLst>
        </xdr:cNvPr>
        <xdr:cNvSpPr/>
      </xdr:nvSpPr>
      <xdr:spPr>
        <a:xfrm>
          <a:off x="10426700" y="107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64073</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A96A4647-3FAC-45D6-9CB7-59F98A98BDB6}"/>
            </a:ext>
          </a:extLst>
        </xdr:cNvPr>
        <xdr:cNvSpPr txBox="1"/>
      </xdr:nvSpPr>
      <xdr:spPr>
        <a:xfrm>
          <a:off x="10515600" y="1069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91015</xdr:rowOff>
    </xdr:from>
    <xdr:to>
      <xdr:col>50</xdr:col>
      <xdr:colOff>165100</xdr:colOff>
      <xdr:row>63</xdr:row>
      <xdr:rowOff>21165</xdr:rowOff>
    </xdr:to>
    <xdr:sp macro="" textlink="">
      <xdr:nvSpPr>
        <xdr:cNvPr id="244" name="楕円 243">
          <a:extLst>
            <a:ext uri="{FF2B5EF4-FFF2-40B4-BE49-F238E27FC236}">
              <a16:creationId xmlns:a16="http://schemas.microsoft.com/office/drawing/2014/main" id="{76FE30FB-4992-47C2-93CA-7F8F86E1216F}"/>
            </a:ext>
          </a:extLst>
        </xdr:cNvPr>
        <xdr:cNvSpPr/>
      </xdr:nvSpPr>
      <xdr:spPr>
        <a:xfrm>
          <a:off x="9588500" y="1072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136446</xdr:rowOff>
    </xdr:from>
    <xdr:to>
      <xdr:col>55</xdr:col>
      <xdr:colOff>0</xdr:colOff>
      <xdr:row>62</xdr:row>
      <xdr:rowOff>141815</xdr:rowOff>
    </xdr:to>
    <xdr:cxnSp macro="">
      <xdr:nvCxnSpPr>
        <xdr:cNvPr id="245" name="直線コネクタ 244">
          <a:extLst>
            <a:ext uri="{FF2B5EF4-FFF2-40B4-BE49-F238E27FC236}">
              <a16:creationId xmlns:a16="http://schemas.microsoft.com/office/drawing/2014/main" id="{621496D9-FC93-44C1-80E9-713AD379E5F8}"/>
            </a:ext>
          </a:extLst>
        </xdr:cNvPr>
        <xdr:cNvCxnSpPr/>
      </xdr:nvCxnSpPr>
      <xdr:spPr>
        <a:xfrm flipV="1">
          <a:off x="9639300" y="10766346"/>
          <a:ext cx="838200" cy="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97923</xdr:rowOff>
    </xdr:from>
    <xdr:to>
      <xdr:col>46</xdr:col>
      <xdr:colOff>38100</xdr:colOff>
      <xdr:row>63</xdr:row>
      <xdr:rowOff>28073</xdr:rowOff>
    </xdr:to>
    <xdr:sp macro="" textlink="">
      <xdr:nvSpPr>
        <xdr:cNvPr id="246" name="楕円 245">
          <a:extLst>
            <a:ext uri="{FF2B5EF4-FFF2-40B4-BE49-F238E27FC236}">
              <a16:creationId xmlns:a16="http://schemas.microsoft.com/office/drawing/2014/main" id="{41A26633-DDF7-472E-9E1A-CF7F0078F8AC}"/>
            </a:ext>
          </a:extLst>
        </xdr:cNvPr>
        <xdr:cNvSpPr/>
      </xdr:nvSpPr>
      <xdr:spPr>
        <a:xfrm>
          <a:off x="8699500" y="1072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141815</xdr:rowOff>
    </xdr:from>
    <xdr:to>
      <xdr:col>50</xdr:col>
      <xdr:colOff>114300</xdr:colOff>
      <xdr:row>62</xdr:row>
      <xdr:rowOff>148723</xdr:rowOff>
    </xdr:to>
    <xdr:cxnSp macro="">
      <xdr:nvCxnSpPr>
        <xdr:cNvPr id="247" name="直線コネクタ 246">
          <a:extLst>
            <a:ext uri="{FF2B5EF4-FFF2-40B4-BE49-F238E27FC236}">
              <a16:creationId xmlns:a16="http://schemas.microsoft.com/office/drawing/2014/main" id="{702479F0-6F58-4617-B6B1-FBC3708162C7}"/>
            </a:ext>
          </a:extLst>
        </xdr:cNvPr>
        <xdr:cNvCxnSpPr/>
      </xdr:nvCxnSpPr>
      <xdr:spPr>
        <a:xfrm flipV="1">
          <a:off x="8750300" y="10771715"/>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102352</xdr:rowOff>
    </xdr:from>
    <xdr:to>
      <xdr:col>41</xdr:col>
      <xdr:colOff>101600</xdr:colOff>
      <xdr:row>63</xdr:row>
      <xdr:rowOff>32502</xdr:rowOff>
    </xdr:to>
    <xdr:sp macro="" textlink="">
      <xdr:nvSpPr>
        <xdr:cNvPr id="248" name="楕円 247">
          <a:extLst>
            <a:ext uri="{FF2B5EF4-FFF2-40B4-BE49-F238E27FC236}">
              <a16:creationId xmlns:a16="http://schemas.microsoft.com/office/drawing/2014/main" id="{92B10BD4-9850-43DC-A673-10EA035DFD38}"/>
            </a:ext>
          </a:extLst>
        </xdr:cNvPr>
        <xdr:cNvSpPr/>
      </xdr:nvSpPr>
      <xdr:spPr>
        <a:xfrm>
          <a:off x="7810500" y="1073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148723</xdr:rowOff>
    </xdr:from>
    <xdr:to>
      <xdr:col>45</xdr:col>
      <xdr:colOff>177800</xdr:colOff>
      <xdr:row>62</xdr:row>
      <xdr:rowOff>153152</xdr:rowOff>
    </xdr:to>
    <xdr:cxnSp macro="">
      <xdr:nvCxnSpPr>
        <xdr:cNvPr id="249" name="直線コネクタ 248">
          <a:extLst>
            <a:ext uri="{FF2B5EF4-FFF2-40B4-BE49-F238E27FC236}">
              <a16:creationId xmlns:a16="http://schemas.microsoft.com/office/drawing/2014/main" id="{09E1CBEC-E4B0-4A9E-93F3-1A7A03CBD204}"/>
            </a:ext>
          </a:extLst>
        </xdr:cNvPr>
        <xdr:cNvCxnSpPr/>
      </xdr:nvCxnSpPr>
      <xdr:spPr>
        <a:xfrm flipV="1">
          <a:off x="7861300" y="10778623"/>
          <a:ext cx="8890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106662</xdr:rowOff>
    </xdr:from>
    <xdr:to>
      <xdr:col>36</xdr:col>
      <xdr:colOff>165100</xdr:colOff>
      <xdr:row>63</xdr:row>
      <xdr:rowOff>36812</xdr:rowOff>
    </xdr:to>
    <xdr:sp macro="" textlink="">
      <xdr:nvSpPr>
        <xdr:cNvPr id="250" name="楕円 249">
          <a:extLst>
            <a:ext uri="{FF2B5EF4-FFF2-40B4-BE49-F238E27FC236}">
              <a16:creationId xmlns:a16="http://schemas.microsoft.com/office/drawing/2014/main" id="{059A5921-48F9-4E40-B249-457BBB364BAF}"/>
            </a:ext>
          </a:extLst>
        </xdr:cNvPr>
        <xdr:cNvSpPr/>
      </xdr:nvSpPr>
      <xdr:spPr>
        <a:xfrm>
          <a:off x="6921500" y="107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153152</xdr:rowOff>
    </xdr:from>
    <xdr:to>
      <xdr:col>41</xdr:col>
      <xdr:colOff>50800</xdr:colOff>
      <xdr:row>62</xdr:row>
      <xdr:rowOff>157462</xdr:rowOff>
    </xdr:to>
    <xdr:cxnSp macro="">
      <xdr:nvCxnSpPr>
        <xdr:cNvPr id="251" name="直線コネクタ 250">
          <a:extLst>
            <a:ext uri="{FF2B5EF4-FFF2-40B4-BE49-F238E27FC236}">
              <a16:creationId xmlns:a16="http://schemas.microsoft.com/office/drawing/2014/main" id="{B74291F3-30DF-410E-958B-93E6B77D71B6}"/>
            </a:ext>
          </a:extLst>
        </xdr:cNvPr>
        <xdr:cNvCxnSpPr/>
      </xdr:nvCxnSpPr>
      <xdr:spPr>
        <a:xfrm flipV="1">
          <a:off x="6972300" y="10783052"/>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101416</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E8720701-29FC-49EF-9EF9-904BC23306AB}"/>
            </a:ext>
          </a:extLst>
        </xdr:cNvPr>
        <xdr:cNvSpPr txBox="1"/>
      </xdr:nvSpPr>
      <xdr:spPr>
        <a:xfrm>
          <a:off x="9327095" y="1038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98019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612A21DC-EBD7-4055-8296-554A5F7953DD}"/>
            </a:ext>
          </a:extLst>
        </xdr:cNvPr>
        <xdr:cNvSpPr txBox="1"/>
      </xdr:nvSpPr>
      <xdr:spPr>
        <a:xfrm>
          <a:off x="84507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106555</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F5E748C9-6FE6-4179-BD16-57DCA739D1FF}"/>
            </a:ext>
          </a:extLst>
        </xdr:cNvPr>
        <xdr:cNvSpPr txBox="1"/>
      </xdr:nvSpPr>
      <xdr:spPr>
        <a:xfrm>
          <a:off x="7561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129298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1B8B43A9-9557-4A4F-8B3B-2343ACABDBD6}"/>
            </a:ext>
          </a:extLst>
        </xdr:cNvPr>
        <xdr:cNvSpPr txBox="1"/>
      </xdr:nvSpPr>
      <xdr:spPr>
        <a:xfrm>
          <a:off x="6672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12292</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7401B447-2EA4-4B69-A69D-D5653B330E6D}"/>
            </a:ext>
          </a:extLst>
        </xdr:cNvPr>
        <xdr:cNvSpPr txBox="1"/>
      </xdr:nvSpPr>
      <xdr:spPr>
        <a:xfrm>
          <a:off x="9327095" y="1081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19200</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260F38C0-623C-486E-87EE-0A2C2B8490DC}"/>
            </a:ext>
          </a:extLst>
        </xdr:cNvPr>
        <xdr:cNvSpPr txBox="1"/>
      </xdr:nvSpPr>
      <xdr:spPr>
        <a:xfrm>
          <a:off x="8450795" y="1082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23629</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7582DCA-B677-4A23-8C18-EF65DABF107A}"/>
            </a:ext>
          </a:extLst>
        </xdr:cNvPr>
        <xdr:cNvSpPr txBox="1"/>
      </xdr:nvSpPr>
      <xdr:spPr>
        <a:xfrm>
          <a:off x="7561795" y="1082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27939</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4C66DC56-66EE-4C35-8305-0BE2A49E071F}"/>
            </a:ext>
          </a:extLst>
        </xdr:cNvPr>
        <xdr:cNvSpPr txBox="1"/>
      </xdr:nvSpPr>
      <xdr:spPr>
        <a:xfrm>
          <a:off x="6672795" y="1082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92E55672-DCE4-42D4-8216-ACD4758E8EF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F4641225-714F-45DF-AF8A-65E43B8DB0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72516ADE-FCB9-46EC-8141-890F75CED9B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DBC96B32-06B9-4E54-B31A-6F2BCFABE7A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4AF408D2-1CB0-48E0-80C7-D9C4BD15029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96E490B2-840F-4344-BE47-69E46DDE6A9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C917A833-E766-4C9F-ABDA-61A007A604B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5BDC5CB0-0FBF-4B28-A8FE-8D8095BBD6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9367471F-6CE1-4C37-9B4C-839122D3882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907578C0-3D94-4565-9311-FAF7B5C1DB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3A2F8766-A8D4-43FC-9B78-831DAB5EBD3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802B16DA-1458-4D1D-8CA4-4128C16294E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A8C8C95F-10D6-461A-8C2A-1095F5C79FB7}"/>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CD16104E-D2D1-4F6A-B21F-DFDECA3C222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CFD4A780-3292-4392-94AF-C08AA84799E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ECD5C630-E91B-48EC-AB4D-AE3FD995D7E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604F5F57-0F9B-41B4-AE67-724CA4AC536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FF67ED81-1142-4E7F-8886-21D01093C9B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D7CAAF69-94CD-4091-B630-A70E44A29C6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71D8D70E-8F44-4372-91A4-37FAA0493C8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37CC4EA8-E3A3-44FF-B024-165B59A4E00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FD1B03EF-9D4C-4CC2-8AE0-0922DBCE201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82" name="直線コネクタ 281">
          <a:extLst>
            <a:ext uri="{FF2B5EF4-FFF2-40B4-BE49-F238E27FC236}">
              <a16:creationId xmlns:a16="http://schemas.microsoft.com/office/drawing/2014/main" id="{C4EBEC3B-A81E-490A-B8A9-76A2B45033F4}"/>
            </a:ext>
          </a:extLst>
        </xdr:cNvPr>
        <xdr:cNvCxnSpPr/>
      </xdr:nvCxnSpPr>
      <xdr:spPr>
        <a:xfrm flipV="1">
          <a:off x="4634865" y="135735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F424806F-6F1A-4066-A84D-1A438B6D4177}"/>
            </a:ext>
          </a:extLst>
        </xdr:cNvPr>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a:extLst>
            <a:ext uri="{FF2B5EF4-FFF2-40B4-BE49-F238E27FC236}">
              <a16:creationId xmlns:a16="http://schemas.microsoft.com/office/drawing/2014/main" id="{1301C9A1-4FD6-4AF5-9B14-B0CB6C46712F}"/>
            </a:ext>
          </a:extLst>
        </xdr:cNvPr>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704345CF-A910-42AE-A0B5-CFD33950AE02}"/>
            </a:ext>
          </a:extLst>
        </xdr:cNvPr>
        <xdr:cNvSpPr txBox="1"/>
      </xdr:nvSpPr>
      <xdr:spPr>
        <a:xfrm>
          <a:off x="4673600" y="1334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86" name="直線コネクタ 285">
          <a:extLst>
            <a:ext uri="{FF2B5EF4-FFF2-40B4-BE49-F238E27FC236}">
              <a16:creationId xmlns:a16="http://schemas.microsoft.com/office/drawing/2014/main" id="{53B0C033-29CD-4846-88DC-404ACB5F879D}"/>
            </a:ext>
          </a:extLst>
        </xdr:cNvPr>
        <xdr:cNvCxnSpPr/>
      </xdr:nvCxnSpPr>
      <xdr:spPr>
        <a:xfrm>
          <a:off x="4546600" y="1357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117619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8572CFE0-2F65-4832-99DC-FA53CDE26A81}"/>
            </a:ext>
          </a:extLst>
        </xdr:cNvPr>
        <xdr:cNvSpPr txBox="1"/>
      </xdr:nvSpPr>
      <xdr:spPr>
        <a:xfrm>
          <a:off x="4673600" y="1400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88" name="フローチャート: 判断 287">
          <a:extLst>
            <a:ext uri="{FF2B5EF4-FFF2-40B4-BE49-F238E27FC236}">
              <a16:creationId xmlns:a16="http://schemas.microsoft.com/office/drawing/2014/main" id="{696F8D49-A250-4B3C-B6BA-A77311FD3B72}"/>
            </a:ext>
          </a:extLst>
        </xdr:cNvPr>
        <xdr:cNvSpPr/>
      </xdr:nvSpPr>
      <xdr:spPr>
        <a:xfrm>
          <a:off x="45847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89" name="フローチャート: 判断 288">
          <a:extLst>
            <a:ext uri="{FF2B5EF4-FFF2-40B4-BE49-F238E27FC236}">
              <a16:creationId xmlns:a16="http://schemas.microsoft.com/office/drawing/2014/main" id="{D7BA322D-2322-40BE-B051-14ABC2597EDF}"/>
            </a:ext>
          </a:extLst>
        </xdr:cNvPr>
        <xdr:cNvSpPr/>
      </xdr:nvSpPr>
      <xdr:spPr>
        <a:xfrm>
          <a:off x="3746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90" name="フローチャート: 判断 289">
          <a:extLst>
            <a:ext uri="{FF2B5EF4-FFF2-40B4-BE49-F238E27FC236}">
              <a16:creationId xmlns:a16="http://schemas.microsoft.com/office/drawing/2014/main" id="{2566BAD0-6481-4CED-A249-14EC2F207ABB}"/>
            </a:ext>
          </a:extLst>
        </xdr:cNvPr>
        <xdr:cNvSpPr/>
      </xdr:nvSpPr>
      <xdr:spPr>
        <a:xfrm>
          <a:off x="2857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103887</xdr:rowOff>
    </xdr:from>
    <xdr:to>
      <xdr:col>10</xdr:col>
      <xdr:colOff>165100</xdr:colOff>
      <xdr:row>82</xdr:row>
      <xdr:rowOff>34037</xdr:rowOff>
    </xdr:to>
    <xdr:sp macro="" textlink="">
      <xdr:nvSpPr>
        <xdr:cNvPr id="291" name="フローチャート: 判断 290">
          <a:extLst>
            <a:ext uri="{FF2B5EF4-FFF2-40B4-BE49-F238E27FC236}">
              <a16:creationId xmlns:a16="http://schemas.microsoft.com/office/drawing/2014/main" id="{83CA2CF1-91A6-47D8-96F3-AB25978CFCE6}"/>
            </a:ext>
          </a:extLst>
        </xdr:cNvPr>
        <xdr:cNvSpPr/>
      </xdr:nvSpPr>
      <xdr:spPr>
        <a:xfrm>
          <a:off x="196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158750</xdr:rowOff>
    </xdr:from>
    <xdr:to>
      <xdr:col>6</xdr:col>
      <xdr:colOff>38100</xdr:colOff>
      <xdr:row>82</xdr:row>
      <xdr:rowOff>88900</xdr:rowOff>
    </xdr:to>
    <xdr:sp macro="" textlink="">
      <xdr:nvSpPr>
        <xdr:cNvPr id="292" name="フローチャート: 判断 291">
          <a:extLst>
            <a:ext uri="{FF2B5EF4-FFF2-40B4-BE49-F238E27FC236}">
              <a16:creationId xmlns:a16="http://schemas.microsoft.com/office/drawing/2014/main" id="{56E1CD08-28C3-41AA-B09A-CF538263D193}"/>
            </a:ext>
          </a:extLst>
        </xdr:cNvPr>
        <xdr:cNvSpPr/>
      </xdr:nvSpPr>
      <xdr:spPr>
        <a:xfrm>
          <a:off x="107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8A05E8FE-F728-42D2-9DD3-C0F7F40ABA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7A1291F-3F26-4056-8856-AA77751D60B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489C5B5-0A93-449A-845F-0B32F0BEFFC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16E1F0C-DE0A-4A75-939B-ED6982AE241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C93D7F8-D527-4C3E-98CF-696140109D6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154178</xdr:rowOff>
    </xdr:from>
    <xdr:to>
      <xdr:col>24</xdr:col>
      <xdr:colOff>114300</xdr:colOff>
      <xdr:row>83</xdr:row>
      <xdr:rowOff>84328</xdr:rowOff>
    </xdr:to>
    <xdr:sp macro="" textlink="">
      <xdr:nvSpPr>
        <xdr:cNvPr id="298" name="楕円 297">
          <a:extLst>
            <a:ext uri="{FF2B5EF4-FFF2-40B4-BE49-F238E27FC236}">
              <a16:creationId xmlns:a16="http://schemas.microsoft.com/office/drawing/2014/main" id="{6109A135-4A40-4026-85DA-CE61158D2F87}"/>
            </a:ext>
          </a:extLst>
        </xdr:cNvPr>
        <xdr:cNvSpPr/>
      </xdr:nvSpPr>
      <xdr:spPr>
        <a:xfrm>
          <a:off x="45847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132605</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DC3955BE-3523-4DF5-9FB0-E9C06F1B5DE5}"/>
            </a:ext>
          </a:extLst>
        </xdr:cNvPr>
        <xdr:cNvSpPr txBox="1"/>
      </xdr:nvSpPr>
      <xdr:spPr>
        <a:xfrm>
          <a:off x="4673600"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140463</xdr:rowOff>
    </xdr:from>
    <xdr:to>
      <xdr:col>20</xdr:col>
      <xdr:colOff>38100</xdr:colOff>
      <xdr:row>83</xdr:row>
      <xdr:rowOff>70613</xdr:rowOff>
    </xdr:to>
    <xdr:sp macro="" textlink="">
      <xdr:nvSpPr>
        <xdr:cNvPr id="300" name="楕円 299">
          <a:extLst>
            <a:ext uri="{FF2B5EF4-FFF2-40B4-BE49-F238E27FC236}">
              <a16:creationId xmlns:a16="http://schemas.microsoft.com/office/drawing/2014/main" id="{8876E7C2-D598-4CD4-999B-28C5FE6EC792}"/>
            </a:ext>
          </a:extLst>
        </xdr:cNvPr>
        <xdr:cNvSpPr/>
      </xdr:nvSpPr>
      <xdr:spPr>
        <a:xfrm>
          <a:off x="3746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19813</xdr:rowOff>
    </xdr:from>
    <xdr:to>
      <xdr:col>24</xdr:col>
      <xdr:colOff>63500</xdr:colOff>
      <xdr:row>83</xdr:row>
      <xdr:rowOff>33528</xdr:rowOff>
    </xdr:to>
    <xdr:cxnSp macro="">
      <xdr:nvCxnSpPr>
        <xdr:cNvPr id="301" name="直線コネクタ 300">
          <a:extLst>
            <a:ext uri="{FF2B5EF4-FFF2-40B4-BE49-F238E27FC236}">
              <a16:creationId xmlns:a16="http://schemas.microsoft.com/office/drawing/2014/main" id="{760C44F7-027F-4C57-9BB3-78F7E127EC2A}"/>
            </a:ext>
          </a:extLst>
        </xdr:cNvPr>
        <xdr:cNvCxnSpPr/>
      </xdr:nvCxnSpPr>
      <xdr:spPr>
        <a:xfrm>
          <a:off x="3797300" y="1425016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302" name="楕円 301">
          <a:extLst>
            <a:ext uri="{FF2B5EF4-FFF2-40B4-BE49-F238E27FC236}">
              <a16:creationId xmlns:a16="http://schemas.microsoft.com/office/drawing/2014/main" id="{FA36AEFE-7A46-478D-BE88-071F74275473}"/>
            </a:ext>
          </a:extLst>
        </xdr:cNvPr>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19813</xdr:rowOff>
    </xdr:to>
    <xdr:cxnSp macro="">
      <xdr:nvCxnSpPr>
        <xdr:cNvPr id="303" name="直線コネクタ 302">
          <a:extLst>
            <a:ext uri="{FF2B5EF4-FFF2-40B4-BE49-F238E27FC236}">
              <a16:creationId xmlns:a16="http://schemas.microsoft.com/office/drawing/2014/main" id="{66E2ACCB-30D9-447B-B088-7E4CBB1DA3A1}"/>
            </a:ext>
          </a:extLst>
        </xdr:cNvPr>
        <xdr:cNvCxnSpPr/>
      </xdr:nvCxnSpPr>
      <xdr:spPr>
        <a:xfrm>
          <a:off x="2908300" y="1423416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108458</xdr:rowOff>
    </xdr:from>
    <xdr:to>
      <xdr:col>10</xdr:col>
      <xdr:colOff>165100</xdr:colOff>
      <xdr:row>83</xdr:row>
      <xdr:rowOff>38608</xdr:rowOff>
    </xdr:to>
    <xdr:sp macro="" textlink="">
      <xdr:nvSpPr>
        <xdr:cNvPr id="304" name="楕円 303">
          <a:extLst>
            <a:ext uri="{FF2B5EF4-FFF2-40B4-BE49-F238E27FC236}">
              <a16:creationId xmlns:a16="http://schemas.microsoft.com/office/drawing/2014/main" id="{C39D82F2-B20A-404F-A766-CE2EDE5040DF}"/>
            </a:ext>
          </a:extLst>
        </xdr:cNvPr>
        <xdr:cNvSpPr/>
      </xdr:nvSpPr>
      <xdr:spPr>
        <a:xfrm>
          <a:off x="19685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159258</xdr:rowOff>
    </xdr:from>
    <xdr:to>
      <xdr:col>15</xdr:col>
      <xdr:colOff>50800</xdr:colOff>
      <xdr:row>83</xdr:row>
      <xdr:rowOff>3811</xdr:rowOff>
    </xdr:to>
    <xdr:cxnSp macro="">
      <xdr:nvCxnSpPr>
        <xdr:cNvPr id="305" name="直線コネクタ 304">
          <a:extLst>
            <a:ext uri="{FF2B5EF4-FFF2-40B4-BE49-F238E27FC236}">
              <a16:creationId xmlns:a16="http://schemas.microsoft.com/office/drawing/2014/main" id="{197F2A11-F2DA-48D2-BC3E-9E83F1FC49B4}"/>
            </a:ext>
          </a:extLst>
        </xdr:cNvPr>
        <xdr:cNvCxnSpPr/>
      </xdr:nvCxnSpPr>
      <xdr:spPr>
        <a:xfrm>
          <a:off x="2019300" y="1421815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94742</xdr:rowOff>
    </xdr:from>
    <xdr:to>
      <xdr:col>6</xdr:col>
      <xdr:colOff>38100</xdr:colOff>
      <xdr:row>83</xdr:row>
      <xdr:rowOff>24892</xdr:rowOff>
    </xdr:to>
    <xdr:sp macro="" textlink="">
      <xdr:nvSpPr>
        <xdr:cNvPr id="306" name="楕円 305">
          <a:extLst>
            <a:ext uri="{FF2B5EF4-FFF2-40B4-BE49-F238E27FC236}">
              <a16:creationId xmlns:a16="http://schemas.microsoft.com/office/drawing/2014/main" id="{81BA7A09-B0B6-4ECB-9593-9F16175CBB90}"/>
            </a:ext>
          </a:extLst>
        </xdr:cNvPr>
        <xdr:cNvSpPr/>
      </xdr:nvSpPr>
      <xdr:spPr>
        <a:xfrm>
          <a:off x="1079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145542</xdr:rowOff>
    </xdr:from>
    <xdr:to>
      <xdr:col>10</xdr:col>
      <xdr:colOff>114300</xdr:colOff>
      <xdr:row>82</xdr:row>
      <xdr:rowOff>159258</xdr:rowOff>
    </xdr:to>
    <xdr:cxnSp macro="">
      <xdr:nvCxnSpPr>
        <xdr:cNvPr id="307" name="直線コネクタ 306">
          <a:extLst>
            <a:ext uri="{FF2B5EF4-FFF2-40B4-BE49-F238E27FC236}">
              <a16:creationId xmlns:a16="http://schemas.microsoft.com/office/drawing/2014/main" id="{1FBC7781-BFA6-4B4C-8828-582C090F2BE0}"/>
            </a:ext>
          </a:extLst>
        </xdr:cNvPr>
        <xdr:cNvCxnSpPr/>
      </xdr:nvCxnSpPr>
      <xdr:spPr>
        <a:xfrm>
          <a:off x="1130300" y="1420444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148862</xdr:rowOff>
    </xdr:from>
    <xdr:ext cx="405111" cy="259045"/>
    <xdr:sp macro="" textlink="">
      <xdr:nvSpPr>
        <xdr:cNvPr id="308" name="n_1aveValue【公営住宅】&#10;有形固定資産減価償却率">
          <a:extLst>
            <a:ext uri="{FF2B5EF4-FFF2-40B4-BE49-F238E27FC236}">
              <a16:creationId xmlns:a16="http://schemas.microsoft.com/office/drawing/2014/main" id="{9A6F47C3-5E6E-4D4B-BBAB-59E78DC53DFD}"/>
            </a:ext>
          </a:extLst>
        </xdr:cNvPr>
        <xdr:cNvSpPr txBox="1"/>
      </xdr:nvSpPr>
      <xdr:spPr>
        <a:xfrm>
          <a:off x="35820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68851</xdr:rowOff>
    </xdr:from>
    <xdr:ext cx="405111" cy="259045"/>
    <xdr:sp macro="" textlink="">
      <xdr:nvSpPr>
        <xdr:cNvPr id="309" name="n_2aveValue【公営住宅】&#10;有形固定資産減価償却率">
          <a:extLst>
            <a:ext uri="{FF2B5EF4-FFF2-40B4-BE49-F238E27FC236}">
              <a16:creationId xmlns:a16="http://schemas.microsoft.com/office/drawing/2014/main" id="{2A11B528-D269-4CD8-AB82-713583457E52}"/>
            </a:ext>
          </a:extLst>
        </xdr:cNvPr>
        <xdr:cNvSpPr txBox="1"/>
      </xdr:nvSpPr>
      <xdr:spPr>
        <a:xfrm>
          <a:off x="2705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50564</xdr:rowOff>
    </xdr:from>
    <xdr:ext cx="405111" cy="259045"/>
    <xdr:sp macro="" textlink="">
      <xdr:nvSpPr>
        <xdr:cNvPr id="310" name="n_3aveValue【公営住宅】&#10;有形固定資産減価償却率">
          <a:extLst>
            <a:ext uri="{FF2B5EF4-FFF2-40B4-BE49-F238E27FC236}">
              <a16:creationId xmlns:a16="http://schemas.microsoft.com/office/drawing/2014/main" id="{ED78C412-6EA0-48A3-AD04-8CF7A11B38A2}"/>
            </a:ext>
          </a:extLst>
        </xdr:cNvPr>
        <xdr:cNvSpPr txBox="1"/>
      </xdr:nvSpPr>
      <xdr:spPr>
        <a:xfrm>
          <a:off x="1816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105427</xdr:rowOff>
    </xdr:from>
    <xdr:ext cx="405111" cy="259045"/>
    <xdr:sp macro="" textlink="">
      <xdr:nvSpPr>
        <xdr:cNvPr id="311" name="n_4aveValue【公営住宅】&#10;有形固定資産減価償却率">
          <a:extLst>
            <a:ext uri="{FF2B5EF4-FFF2-40B4-BE49-F238E27FC236}">
              <a16:creationId xmlns:a16="http://schemas.microsoft.com/office/drawing/2014/main" id="{7EEA4270-A4BE-474E-813A-DF8231CB9014}"/>
            </a:ext>
          </a:extLst>
        </xdr:cNvPr>
        <xdr:cNvSpPr txBox="1"/>
      </xdr:nvSpPr>
      <xdr:spPr>
        <a:xfrm>
          <a:off x="927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61740</xdr:rowOff>
    </xdr:from>
    <xdr:ext cx="405111" cy="259045"/>
    <xdr:sp macro="" textlink="">
      <xdr:nvSpPr>
        <xdr:cNvPr id="312" name="n_1mainValue【公営住宅】&#10;有形固定資産減価償却率">
          <a:extLst>
            <a:ext uri="{FF2B5EF4-FFF2-40B4-BE49-F238E27FC236}">
              <a16:creationId xmlns:a16="http://schemas.microsoft.com/office/drawing/2014/main" id="{53B5214F-0450-4C1A-9DD3-45462CFF8791}"/>
            </a:ext>
          </a:extLst>
        </xdr:cNvPr>
        <xdr:cNvSpPr txBox="1"/>
      </xdr:nvSpPr>
      <xdr:spPr>
        <a:xfrm>
          <a:off x="3582044" y="142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13" name="n_2mainValue【公営住宅】&#10;有形固定資産減価償却率">
          <a:extLst>
            <a:ext uri="{FF2B5EF4-FFF2-40B4-BE49-F238E27FC236}">
              <a16:creationId xmlns:a16="http://schemas.microsoft.com/office/drawing/2014/main" id="{DEF63FFA-3099-4C22-994D-854E6708C2E0}"/>
            </a:ext>
          </a:extLst>
        </xdr:cNvPr>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29735</xdr:rowOff>
    </xdr:from>
    <xdr:ext cx="405111" cy="259045"/>
    <xdr:sp macro="" textlink="">
      <xdr:nvSpPr>
        <xdr:cNvPr id="314" name="n_3mainValue【公営住宅】&#10;有形固定資産減価償却率">
          <a:extLst>
            <a:ext uri="{FF2B5EF4-FFF2-40B4-BE49-F238E27FC236}">
              <a16:creationId xmlns:a16="http://schemas.microsoft.com/office/drawing/2014/main" id="{AEE99ADE-17AE-4F3C-AEDC-4985AFB0088B}"/>
            </a:ext>
          </a:extLst>
        </xdr:cNvPr>
        <xdr:cNvSpPr txBox="1"/>
      </xdr:nvSpPr>
      <xdr:spPr>
        <a:xfrm>
          <a:off x="1816744" y="1426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16019</xdr:rowOff>
    </xdr:from>
    <xdr:ext cx="405111" cy="259045"/>
    <xdr:sp macro="" textlink="">
      <xdr:nvSpPr>
        <xdr:cNvPr id="315" name="n_4mainValue【公営住宅】&#10;有形固定資産減価償却率">
          <a:extLst>
            <a:ext uri="{FF2B5EF4-FFF2-40B4-BE49-F238E27FC236}">
              <a16:creationId xmlns:a16="http://schemas.microsoft.com/office/drawing/2014/main" id="{D495ABAD-F483-4550-BF67-1047E15FAD3A}"/>
            </a:ext>
          </a:extLst>
        </xdr:cNvPr>
        <xdr:cNvSpPr txBox="1"/>
      </xdr:nvSpPr>
      <xdr:spPr>
        <a:xfrm>
          <a:off x="927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A0F59327-A634-4FDA-A3D4-6FDAB5320DC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FAE1493F-17A8-41C9-8FE7-B2BB5BE9C0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BD2977D1-4B18-4022-8EB6-853C840C381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9DDB9ED-E863-4476-AB0A-9B6A25166D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DBB2F432-E925-4F65-B37B-968B08757CB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F43CD0FE-1A4D-4BE8-A7BF-5EA5C2678E8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5381D659-87D6-4F47-B22A-4D4CE50C334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E6EAEB5C-53A5-4FDA-80B9-7DDAEB08F9C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859BA50E-5A99-4A07-B033-FCC3DDDE2E2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6BB322B8-73D7-4CC8-8F57-D44B208606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B2CB071E-A18B-4935-8CB5-350C52ECD45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AE087AE5-54E3-45C3-B933-42F4B4229B8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B8881A71-778E-4B3D-8F4F-0FB2873687C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E1BBEEA5-6622-4910-B7D1-9D904C28736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6E74D378-3F9D-47DB-B348-BFDF092F564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13052CEB-538A-43B0-A90F-E9D8142F1DE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1CCFE92C-6EC5-4FF7-B24B-1B0BBE58175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285D47E3-0AB5-4C60-86E3-C36533D7D05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F51F9727-4898-4BAA-9293-09D146BBB73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7A43CC5C-EDE7-44F2-9299-1B83A57FAED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1E049FCE-FF45-4C59-9634-AC1852712C3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B6D3491F-E5A2-4BFE-A1F7-78C343FC1CE9}"/>
            </a:ext>
          </a:extLst>
        </xdr:cNvPr>
        <xdr:cNvCxnSpPr/>
      </xdr:nvCxnSpPr>
      <xdr:spPr>
        <a:xfrm flipV="1">
          <a:off x="10476865" y="13291871"/>
          <a:ext cx="0" cy="14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C605BD54-4852-4FC8-9352-17A2B552BA88}"/>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FF7186C8-F56D-4677-93C1-A884EE826E73}"/>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40" name="【公営住宅】&#10;一人当たり面積最大値テキスト">
          <a:extLst>
            <a:ext uri="{FF2B5EF4-FFF2-40B4-BE49-F238E27FC236}">
              <a16:creationId xmlns:a16="http://schemas.microsoft.com/office/drawing/2014/main" id="{46C56E2C-28BE-4799-8772-FFA443D47C71}"/>
            </a:ext>
          </a:extLst>
        </xdr:cNvPr>
        <xdr:cNvSpPr txBox="1"/>
      </xdr:nvSpPr>
      <xdr:spPr>
        <a:xfrm>
          <a:off x="10515600" y="130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41" name="直線コネクタ 340">
          <a:extLst>
            <a:ext uri="{FF2B5EF4-FFF2-40B4-BE49-F238E27FC236}">
              <a16:creationId xmlns:a16="http://schemas.microsoft.com/office/drawing/2014/main" id="{9EB3A08F-FAA0-4F24-BF1C-433C1039A20E}"/>
            </a:ext>
          </a:extLst>
        </xdr:cNvPr>
        <xdr:cNvCxnSpPr/>
      </xdr:nvCxnSpPr>
      <xdr:spPr>
        <a:xfrm>
          <a:off x="10388600" y="132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60926</xdr:rowOff>
    </xdr:from>
    <xdr:ext cx="469744" cy="259045"/>
    <xdr:sp macro="" textlink="">
      <xdr:nvSpPr>
        <xdr:cNvPr id="342" name="【公営住宅】&#10;一人当たり面積平均値テキスト">
          <a:extLst>
            <a:ext uri="{FF2B5EF4-FFF2-40B4-BE49-F238E27FC236}">
              <a16:creationId xmlns:a16="http://schemas.microsoft.com/office/drawing/2014/main" id="{6378A431-8427-4007-8F39-057ADA156882}"/>
            </a:ext>
          </a:extLst>
        </xdr:cNvPr>
        <xdr:cNvSpPr txBox="1"/>
      </xdr:nvSpPr>
      <xdr:spPr>
        <a:xfrm>
          <a:off x="10515600" y="1411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43" name="フローチャート: 判断 342">
          <a:extLst>
            <a:ext uri="{FF2B5EF4-FFF2-40B4-BE49-F238E27FC236}">
              <a16:creationId xmlns:a16="http://schemas.microsoft.com/office/drawing/2014/main" id="{5429B138-C4E2-49D9-A253-9A236E807FDA}"/>
            </a:ext>
          </a:extLst>
        </xdr:cNvPr>
        <xdr:cNvSpPr/>
      </xdr:nvSpPr>
      <xdr:spPr>
        <a:xfrm>
          <a:off x="10426700" y="1426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44" name="フローチャート: 判断 343">
          <a:extLst>
            <a:ext uri="{FF2B5EF4-FFF2-40B4-BE49-F238E27FC236}">
              <a16:creationId xmlns:a16="http://schemas.microsoft.com/office/drawing/2014/main" id="{1AE2C7A8-3E64-41C3-8D4F-64FC49E99947}"/>
            </a:ext>
          </a:extLst>
        </xdr:cNvPr>
        <xdr:cNvSpPr/>
      </xdr:nvSpPr>
      <xdr:spPr>
        <a:xfrm>
          <a:off x="95885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75540</xdr:rowOff>
    </xdr:from>
    <xdr:to>
      <xdr:col>46</xdr:col>
      <xdr:colOff>38100</xdr:colOff>
      <xdr:row>84</xdr:row>
      <xdr:rowOff>5690</xdr:rowOff>
    </xdr:to>
    <xdr:sp macro="" textlink="">
      <xdr:nvSpPr>
        <xdr:cNvPr id="345" name="フローチャート: 判断 344">
          <a:extLst>
            <a:ext uri="{FF2B5EF4-FFF2-40B4-BE49-F238E27FC236}">
              <a16:creationId xmlns:a16="http://schemas.microsoft.com/office/drawing/2014/main" id="{2B362EC7-12DD-42FE-9C70-8F86C69633EE}"/>
            </a:ext>
          </a:extLst>
        </xdr:cNvPr>
        <xdr:cNvSpPr/>
      </xdr:nvSpPr>
      <xdr:spPr>
        <a:xfrm>
          <a:off x="8699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64567</xdr:rowOff>
    </xdr:from>
    <xdr:to>
      <xdr:col>41</xdr:col>
      <xdr:colOff>101600</xdr:colOff>
      <xdr:row>83</xdr:row>
      <xdr:rowOff>166167</xdr:rowOff>
    </xdr:to>
    <xdr:sp macro="" textlink="">
      <xdr:nvSpPr>
        <xdr:cNvPr id="346" name="フローチャート: 判断 345">
          <a:extLst>
            <a:ext uri="{FF2B5EF4-FFF2-40B4-BE49-F238E27FC236}">
              <a16:creationId xmlns:a16="http://schemas.microsoft.com/office/drawing/2014/main" id="{42D29C69-C98A-4C19-A926-584832CF6265}"/>
            </a:ext>
          </a:extLst>
        </xdr:cNvPr>
        <xdr:cNvSpPr/>
      </xdr:nvSpPr>
      <xdr:spPr>
        <a:xfrm>
          <a:off x="7810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116687</xdr:rowOff>
    </xdr:from>
    <xdr:to>
      <xdr:col>36</xdr:col>
      <xdr:colOff>165100</xdr:colOff>
      <xdr:row>84</xdr:row>
      <xdr:rowOff>46837</xdr:rowOff>
    </xdr:to>
    <xdr:sp macro="" textlink="">
      <xdr:nvSpPr>
        <xdr:cNvPr id="347" name="フローチャート: 判断 346">
          <a:extLst>
            <a:ext uri="{FF2B5EF4-FFF2-40B4-BE49-F238E27FC236}">
              <a16:creationId xmlns:a16="http://schemas.microsoft.com/office/drawing/2014/main" id="{AC7DF2E0-2949-4B40-8CC8-01E0172D0566}"/>
            </a:ext>
          </a:extLst>
        </xdr:cNvPr>
        <xdr:cNvSpPr/>
      </xdr:nvSpPr>
      <xdr:spPr>
        <a:xfrm>
          <a:off x="6921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17274D71-2686-45AA-9092-7CA9A828069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E041DA80-90A7-45E7-BBCD-0528AEA529F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27BD6C6-BC9B-47B9-9DDE-AA8D2421724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7391C09-E043-420E-9DC3-E42DC180232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6E8B926-2769-4C87-9681-651620579A5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11531</xdr:rowOff>
    </xdr:from>
    <xdr:to>
      <xdr:col>55</xdr:col>
      <xdr:colOff>50800</xdr:colOff>
      <xdr:row>85</xdr:row>
      <xdr:rowOff>113131</xdr:rowOff>
    </xdr:to>
    <xdr:sp macro="" textlink="">
      <xdr:nvSpPr>
        <xdr:cNvPr id="353" name="楕円 352">
          <a:extLst>
            <a:ext uri="{FF2B5EF4-FFF2-40B4-BE49-F238E27FC236}">
              <a16:creationId xmlns:a16="http://schemas.microsoft.com/office/drawing/2014/main" id="{18EE763A-19AD-4279-B425-6F2B7941D1D7}"/>
            </a:ext>
          </a:extLst>
        </xdr:cNvPr>
        <xdr:cNvSpPr/>
      </xdr:nvSpPr>
      <xdr:spPr>
        <a:xfrm>
          <a:off x="10426700" y="145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97908</xdr:rowOff>
    </xdr:from>
    <xdr:ext cx="469744" cy="259045"/>
    <xdr:sp macro="" textlink="">
      <xdr:nvSpPr>
        <xdr:cNvPr id="354" name="【公営住宅】&#10;一人当たり面積該当値テキスト">
          <a:extLst>
            <a:ext uri="{FF2B5EF4-FFF2-40B4-BE49-F238E27FC236}">
              <a16:creationId xmlns:a16="http://schemas.microsoft.com/office/drawing/2014/main" id="{36087702-0362-4693-ACC1-FA5D715B3682}"/>
            </a:ext>
          </a:extLst>
        </xdr:cNvPr>
        <xdr:cNvSpPr txBox="1"/>
      </xdr:nvSpPr>
      <xdr:spPr>
        <a:xfrm>
          <a:off x="10515600" y="144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xdr:rowOff>
    </xdr:from>
    <xdr:to>
      <xdr:col>50</xdr:col>
      <xdr:colOff>165100</xdr:colOff>
      <xdr:row>85</xdr:row>
      <xdr:rowOff>114046</xdr:rowOff>
    </xdr:to>
    <xdr:sp macro="" textlink="">
      <xdr:nvSpPr>
        <xdr:cNvPr id="355" name="楕円 354">
          <a:extLst>
            <a:ext uri="{FF2B5EF4-FFF2-40B4-BE49-F238E27FC236}">
              <a16:creationId xmlns:a16="http://schemas.microsoft.com/office/drawing/2014/main" id="{48C80BEE-8426-4652-AC39-26E6AB9C3F81}"/>
            </a:ext>
          </a:extLst>
        </xdr:cNvPr>
        <xdr:cNvSpPr/>
      </xdr:nvSpPr>
      <xdr:spPr>
        <a:xfrm>
          <a:off x="9588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62331</xdr:rowOff>
    </xdr:from>
    <xdr:to>
      <xdr:col>55</xdr:col>
      <xdr:colOff>0</xdr:colOff>
      <xdr:row>85</xdr:row>
      <xdr:rowOff>63246</xdr:rowOff>
    </xdr:to>
    <xdr:cxnSp macro="">
      <xdr:nvCxnSpPr>
        <xdr:cNvPr id="356" name="直線コネクタ 355">
          <a:extLst>
            <a:ext uri="{FF2B5EF4-FFF2-40B4-BE49-F238E27FC236}">
              <a16:creationId xmlns:a16="http://schemas.microsoft.com/office/drawing/2014/main" id="{B076608F-9185-4A1C-8254-F01822E06321}"/>
            </a:ext>
          </a:extLst>
        </xdr:cNvPr>
        <xdr:cNvCxnSpPr/>
      </xdr:nvCxnSpPr>
      <xdr:spPr>
        <a:xfrm flipV="1">
          <a:off x="9639300" y="1463558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13818</xdr:rowOff>
    </xdr:from>
    <xdr:to>
      <xdr:col>46</xdr:col>
      <xdr:colOff>38100</xdr:colOff>
      <xdr:row>85</xdr:row>
      <xdr:rowOff>115418</xdr:rowOff>
    </xdr:to>
    <xdr:sp macro="" textlink="">
      <xdr:nvSpPr>
        <xdr:cNvPr id="357" name="楕円 356">
          <a:extLst>
            <a:ext uri="{FF2B5EF4-FFF2-40B4-BE49-F238E27FC236}">
              <a16:creationId xmlns:a16="http://schemas.microsoft.com/office/drawing/2014/main" id="{A5097B9B-4D91-4253-B1FF-202BE04B7DA1}"/>
            </a:ext>
          </a:extLst>
        </xdr:cNvPr>
        <xdr:cNvSpPr/>
      </xdr:nvSpPr>
      <xdr:spPr>
        <a:xfrm>
          <a:off x="8699500" y="145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63246</xdr:rowOff>
    </xdr:from>
    <xdr:to>
      <xdr:col>50</xdr:col>
      <xdr:colOff>114300</xdr:colOff>
      <xdr:row>85</xdr:row>
      <xdr:rowOff>64618</xdr:rowOff>
    </xdr:to>
    <xdr:cxnSp macro="">
      <xdr:nvCxnSpPr>
        <xdr:cNvPr id="358" name="直線コネクタ 357">
          <a:extLst>
            <a:ext uri="{FF2B5EF4-FFF2-40B4-BE49-F238E27FC236}">
              <a16:creationId xmlns:a16="http://schemas.microsoft.com/office/drawing/2014/main" id="{6232D066-3896-4137-B2B4-4B7BAE8C9A19}"/>
            </a:ext>
          </a:extLst>
        </xdr:cNvPr>
        <xdr:cNvCxnSpPr/>
      </xdr:nvCxnSpPr>
      <xdr:spPr>
        <a:xfrm flipV="1">
          <a:off x="8750300" y="1463649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15190</xdr:rowOff>
    </xdr:from>
    <xdr:to>
      <xdr:col>41</xdr:col>
      <xdr:colOff>101600</xdr:colOff>
      <xdr:row>85</xdr:row>
      <xdr:rowOff>116790</xdr:rowOff>
    </xdr:to>
    <xdr:sp macro="" textlink="">
      <xdr:nvSpPr>
        <xdr:cNvPr id="359" name="楕円 358">
          <a:extLst>
            <a:ext uri="{FF2B5EF4-FFF2-40B4-BE49-F238E27FC236}">
              <a16:creationId xmlns:a16="http://schemas.microsoft.com/office/drawing/2014/main" id="{E114BC37-9CBA-4147-A3B4-8799972C874A}"/>
            </a:ext>
          </a:extLst>
        </xdr:cNvPr>
        <xdr:cNvSpPr/>
      </xdr:nvSpPr>
      <xdr:spPr>
        <a:xfrm>
          <a:off x="7810500" y="14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64618</xdr:rowOff>
    </xdr:from>
    <xdr:to>
      <xdr:col>45</xdr:col>
      <xdr:colOff>177800</xdr:colOff>
      <xdr:row>85</xdr:row>
      <xdr:rowOff>65990</xdr:rowOff>
    </xdr:to>
    <xdr:cxnSp macro="">
      <xdr:nvCxnSpPr>
        <xdr:cNvPr id="360" name="直線コネクタ 359">
          <a:extLst>
            <a:ext uri="{FF2B5EF4-FFF2-40B4-BE49-F238E27FC236}">
              <a16:creationId xmlns:a16="http://schemas.microsoft.com/office/drawing/2014/main" id="{70DD60ED-9F67-4473-9696-F7802E73BC42}"/>
            </a:ext>
          </a:extLst>
        </xdr:cNvPr>
        <xdr:cNvCxnSpPr/>
      </xdr:nvCxnSpPr>
      <xdr:spPr>
        <a:xfrm flipV="1">
          <a:off x="7861300" y="1463786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16560</xdr:rowOff>
    </xdr:from>
    <xdr:to>
      <xdr:col>36</xdr:col>
      <xdr:colOff>165100</xdr:colOff>
      <xdr:row>85</xdr:row>
      <xdr:rowOff>118160</xdr:rowOff>
    </xdr:to>
    <xdr:sp macro="" textlink="">
      <xdr:nvSpPr>
        <xdr:cNvPr id="361" name="楕円 360">
          <a:extLst>
            <a:ext uri="{FF2B5EF4-FFF2-40B4-BE49-F238E27FC236}">
              <a16:creationId xmlns:a16="http://schemas.microsoft.com/office/drawing/2014/main" id="{1A352AFB-81E1-451A-93AA-111152B6F93A}"/>
            </a:ext>
          </a:extLst>
        </xdr:cNvPr>
        <xdr:cNvSpPr/>
      </xdr:nvSpPr>
      <xdr:spPr>
        <a:xfrm>
          <a:off x="6921500" y="145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65990</xdr:rowOff>
    </xdr:from>
    <xdr:to>
      <xdr:col>41</xdr:col>
      <xdr:colOff>50800</xdr:colOff>
      <xdr:row>85</xdr:row>
      <xdr:rowOff>67360</xdr:rowOff>
    </xdr:to>
    <xdr:cxnSp macro="">
      <xdr:nvCxnSpPr>
        <xdr:cNvPr id="362" name="直線コネクタ 361">
          <a:extLst>
            <a:ext uri="{FF2B5EF4-FFF2-40B4-BE49-F238E27FC236}">
              <a16:creationId xmlns:a16="http://schemas.microsoft.com/office/drawing/2014/main" id="{DF6C8F45-ADDB-4F3B-9252-12E46015A712}"/>
            </a:ext>
          </a:extLst>
        </xdr:cNvPr>
        <xdr:cNvCxnSpPr/>
      </xdr:nvCxnSpPr>
      <xdr:spPr>
        <a:xfrm flipV="1">
          <a:off x="6972300" y="14639240"/>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158463</xdr:rowOff>
    </xdr:from>
    <xdr:ext cx="469744" cy="259045"/>
    <xdr:sp macro="" textlink="">
      <xdr:nvSpPr>
        <xdr:cNvPr id="363" name="n_1aveValue【公営住宅】&#10;一人当たり面積">
          <a:extLst>
            <a:ext uri="{FF2B5EF4-FFF2-40B4-BE49-F238E27FC236}">
              <a16:creationId xmlns:a16="http://schemas.microsoft.com/office/drawing/2014/main" id="{25C306D2-B5E4-4750-8283-2B1042AF865E}"/>
            </a:ext>
          </a:extLst>
        </xdr:cNvPr>
        <xdr:cNvSpPr txBox="1"/>
      </xdr:nvSpPr>
      <xdr:spPr>
        <a:xfrm>
          <a:off x="9391727" y="140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22217</xdr:rowOff>
    </xdr:from>
    <xdr:ext cx="469744" cy="259045"/>
    <xdr:sp macro="" textlink="">
      <xdr:nvSpPr>
        <xdr:cNvPr id="364" name="n_2aveValue【公営住宅】&#10;一人当たり面積">
          <a:extLst>
            <a:ext uri="{FF2B5EF4-FFF2-40B4-BE49-F238E27FC236}">
              <a16:creationId xmlns:a16="http://schemas.microsoft.com/office/drawing/2014/main" id="{6BFD538E-9AA2-4356-82AC-A1F3426D0334}"/>
            </a:ext>
          </a:extLst>
        </xdr:cNvPr>
        <xdr:cNvSpPr txBox="1"/>
      </xdr:nvSpPr>
      <xdr:spPr>
        <a:xfrm>
          <a:off x="8515427" y="1408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11244</xdr:rowOff>
    </xdr:from>
    <xdr:ext cx="469744" cy="259045"/>
    <xdr:sp macro="" textlink="">
      <xdr:nvSpPr>
        <xdr:cNvPr id="365" name="n_3aveValue【公営住宅】&#10;一人当たり面積">
          <a:extLst>
            <a:ext uri="{FF2B5EF4-FFF2-40B4-BE49-F238E27FC236}">
              <a16:creationId xmlns:a16="http://schemas.microsoft.com/office/drawing/2014/main" id="{C1958C99-129B-465C-9A1D-77C8FE6DC671}"/>
            </a:ext>
          </a:extLst>
        </xdr:cNvPr>
        <xdr:cNvSpPr txBox="1"/>
      </xdr:nvSpPr>
      <xdr:spPr>
        <a:xfrm>
          <a:off x="76264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63364</xdr:rowOff>
    </xdr:from>
    <xdr:ext cx="469744" cy="259045"/>
    <xdr:sp macro="" textlink="">
      <xdr:nvSpPr>
        <xdr:cNvPr id="366" name="n_4aveValue【公営住宅】&#10;一人当たり面積">
          <a:extLst>
            <a:ext uri="{FF2B5EF4-FFF2-40B4-BE49-F238E27FC236}">
              <a16:creationId xmlns:a16="http://schemas.microsoft.com/office/drawing/2014/main" id="{5BEEBFA2-6839-45BD-9D96-128BF54ADD18}"/>
            </a:ext>
          </a:extLst>
        </xdr:cNvPr>
        <xdr:cNvSpPr txBox="1"/>
      </xdr:nvSpPr>
      <xdr:spPr>
        <a:xfrm>
          <a:off x="6737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105173</xdr:rowOff>
    </xdr:from>
    <xdr:ext cx="469744" cy="259045"/>
    <xdr:sp macro="" textlink="">
      <xdr:nvSpPr>
        <xdr:cNvPr id="367" name="n_1mainValue【公営住宅】&#10;一人当たり面積">
          <a:extLst>
            <a:ext uri="{FF2B5EF4-FFF2-40B4-BE49-F238E27FC236}">
              <a16:creationId xmlns:a16="http://schemas.microsoft.com/office/drawing/2014/main" id="{BBF5BE1E-0310-4DE7-88BE-89A6D6768B91}"/>
            </a:ext>
          </a:extLst>
        </xdr:cNvPr>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106545</xdr:rowOff>
    </xdr:from>
    <xdr:ext cx="469744" cy="259045"/>
    <xdr:sp macro="" textlink="">
      <xdr:nvSpPr>
        <xdr:cNvPr id="368" name="n_2mainValue【公営住宅】&#10;一人当たり面積">
          <a:extLst>
            <a:ext uri="{FF2B5EF4-FFF2-40B4-BE49-F238E27FC236}">
              <a16:creationId xmlns:a16="http://schemas.microsoft.com/office/drawing/2014/main" id="{3961A56D-E94A-4B03-8E71-A58E46F690E5}"/>
            </a:ext>
          </a:extLst>
        </xdr:cNvPr>
        <xdr:cNvSpPr txBox="1"/>
      </xdr:nvSpPr>
      <xdr:spPr>
        <a:xfrm>
          <a:off x="8515427" y="146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107917</xdr:rowOff>
    </xdr:from>
    <xdr:ext cx="469744" cy="259045"/>
    <xdr:sp macro="" textlink="">
      <xdr:nvSpPr>
        <xdr:cNvPr id="369" name="n_3mainValue【公営住宅】&#10;一人当たり面積">
          <a:extLst>
            <a:ext uri="{FF2B5EF4-FFF2-40B4-BE49-F238E27FC236}">
              <a16:creationId xmlns:a16="http://schemas.microsoft.com/office/drawing/2014/main" id="{0CF80D5F-2626-45CD-9122-D2D8C8144FF4}"/>
            </a:ext>
          </a:extLst>
        </xdr:cNvPr>
        <xdr:cNvSpPr txBox="1"/>
      </xdr:nvSpPr>
      <xdr:spPr>
        <a:xfrm>
          <a:off x="7626427" y="146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109287</xdr:rowOff>
    </xdr:from>
    <xdr:ext cx="469744" cy="259045"/>
    <xdr:sp macro="" textlink="">
      <xdr:nvSpPr>
        <xdr:cNvPr id="370" name="n_4mainValue【公営住宅】&#10;一人当たり面積">
          <a:extLst>
            <a:ext uri="{FF2B5EF4-FFF2-40B4-BE49-F238E27FC236}">
              <a16:creationId xmlns:a16="http://schemas.microsoft.com/office/drawing/2014/main" id="{1121936A-A305-467D-9F16-047ECF981A71}"/>
            </a:ext>
          </a:extLst>
        </xdr:cNvPr>
        <xdr:cNvSpPr txBox="1"/>
      </xdr:nvSpPr>
      <xdr:spPr>
        <a:xfrm>
          <a:off x="6737427" y="1468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171BD71A-348E-4067-9E52-8AA3AC0D16E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8931CA72-CA5D-444B-8E40-872846BF842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C17FB1F7-10B3-4005-AEEA-7A53F50FFF9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A8E501EA-E0CF-44F8-A867-A32D6D53798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AA22AEF1-7E58-409E-B7FB-FBCE53EDB85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26347F66-51C8-42CA-AFCA-6ABA86E47F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7923611-0C14-407D-9C15-C9874DE2306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C5923E53-D41F-41B8-8654-A2BD1A354EB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C20F690D-A8DD-44F6-AB65-E78D446EA64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9582F582-7031-44E8-BB6A-31EB6082764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8CEB0329-8B06-4A49-B423-0D33907BA6F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4DF1F172-A253-47F3-8E80-BFCFFB095AF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1200A2DA-5894-4C4C-8A0C-CA1F1260C1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AC7E9D4D-DB13-4A24-B76A-BAF0727FAB3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E6306B80-297D-4EED-803C-6A49DAC1FB6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5FCD899-AC3B-4B8B-830D-7DAF2865A1F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5F08354F-FB1B-460F-833E-C588C78646A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D4154DA0-E918-4269-A37B-92BF5F56494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78C3FE3D-D327-41CB-BDA9-07F86218820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C5084CA-93D8-44C6-B859-1C199D9593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219B2125-D1C7-4CE1-A976-1DA00F07869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8F133297-1DD3-4506-85FF-75E56B44C44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08CB66C5-CF7A-46CB-A225-AC690728045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180A8F67-9C58-48E2-9AC9-7D32540B6BF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F39193CA-E60B-48B4-8E07-727DDAD4AC7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50D75DE5-6FAC-4544-ACE3-13C853AC5BF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B1A6DADA-83E6-4DDA-B852-EE64AEF057F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8" name="直線コネクタ 397">
          <a:extLst>
            <a:ext uri="{FF2B5EF4-FFF2-40B4-BE49-F238E27FC236}">
              <a16:creationId xmlns:a16="http://schemas.microsoft.com/office/drawing/2014/main" id="{F2E0977F-056D-43E2-B70A-7EB6D59062F9}"/>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9" name="テキスト ボックス 398">
          <a:extLst>
            <a:ext uri="{FF2B5EF4-FFF2-40B4-BE49-F238E27FC236}">
              <a16:creationId xmlns:a16="http://schemas.microsoft.com/office/drawing/2014/main" id="{B62AFBEA-5B85-4D95-8695-F21D3C2DB235}"/>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0" name="直線コネクタ 399">
          <a:extLst>
            <a:ext uri="{FF2B5EF4-FFF2-40B4-BE49-F238E27FC236}">
              <a16:creationId xmlns:a16="http://schemas.microsoft.com/office/drawing/2014/main" id="{D0195293-F6DB-4298-82C5-AA8C021B8716}"/>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1" name="テキスト ボックス 400">
          <a:extLst>
            <a:ext uri="{FF2B5EF4-FFF2-40B4-BE49-F238E27FC236}">
              <a16:creationId xmlns:a16="http://schemas.microsoft.com/office/drawing/2014/main" id="{438318CC-BF1A-4150-8BEB-165D68568AC9}"/>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2" name="直線コネクタ 401">
          <a:extLst>
            <a:ext uri="{FF2B5EF4-FFF2-40B4-BE49-F238E27FC236}">
              <a16:creationId xmlns:a16="http://schemas.microsoft.com/office/drawing/2014/main" id="{BC6FB35C-C597-4FD8-A7BF-EDEE3031647A}"/>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3" name="テキスト ボックス 402">
          <a:extLst>
            <a:ext uri="{FF2B5EF4-FFF2-40B4-BE49-F238E27FC236}">
              <a16:creationId xmlns:a16="http://schemas.microsoft.com/office/drawing/2014/main" id="{C151E7B7-D8B5-4AF2-8A84-A11E653BEF59}"/>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4" name="直線コネクタ 403">
          <a:extLst>
            <a:ext uri="{FF2B5EF4-FFF2-40B4-BE49-F238E27FC236}">
              <a16:creationId xmlns:a16="http://schemas.microsoft.com/office/drawing/2014/main" id="{B9D7F315-3E8D-4E52-B5CC-F37D016466B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5" name="テキスト ボックス 404">
          <a:extLst>
            <a:ext uri="{FF2B5EF4-FFF2-40B4-BE49-F238E27FC236}">
              <a16:creationId xmlns:a16="http://schemas.microsoft.com/office/drawing/2014/main" id="{8E0C6B15-345E-4BF7-8FDC-D98760D52B83}"/>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50F70FCE-9089-4C9D-9F76-E93B455DC7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7" name="テキスト ボックス 406">
          <a:extLst>
            <a:ext uri="{FF2B5EF4-FFF2-40B4-BE49-F238E27FC236}">
              <a16:creationId xmlns:a16="http://schemas.microsoft.com/office/drawing/2014/main" id="{B73A6BF3-1630-4A5D-A800-02E199EED3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a:extLst>
            <a:ext uri="{FF2B5EF4-FFF2-40B4-BE49-F238E27FC236}">
              <a16:creationId xmlns:a16="http://schemas.microsoft.com/office/drawing/2014/main" id="{5F847010-BAFF-48E6-AC61-CE9148DCB85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41</xdr:row>
      <xdr:rowOff>133350</xdr:rowOff>
    </xdr:to>
    <xdr:cxnSp macro="">
      <xdr:nvCxnSpPr>
        <xdr:cNvPr id="409" name="直線コネクタ 408">
          <a:extLst>
            <a:ext uri="{FF2B5EF4-FFF2-40B4-BE49-F238E27FC236}">
              <a16:creationId xmlns:a16="http://schemas.microsoft.com/office/drawing/2014/main" id="{81AE8D67-1BAC-4D9A-AA2A-327436E81B87}"/>
            </a:ext>
          </a:extLst>
        </xdr:cNvPr>
        <xdr:cNvCxnSpPr/>
      </xdr:nvCxnSpPr>
      <xdr:spPr>
        <a:xfrm flipV="1">
          <a:off x="16318864" y="5695188"/>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0" name="【認定こども園・幼稚園・保育所】&#10;有形固定資産減価償却率最小値テキスト">
          <a:extLst>
            <a:ext uri="{FF2B5EF4-FFF2-40B4-BE49-F238E27FC236}">
              <a16:creationId xmlns:a16="http://schemas.microsoft.com/office/drawing/2014/main" id="{750985AB-F157-4D28-9FE3-7859AC0907DD}"/>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1" name="直線コネクタ 410">
          <a:extLst>
            <a:ext uri="{FF2B5EF4-FFF2-40B4-BE49-F238E27FC236}">
              <a16:creationId xmlns:a16="http://schemas.microsoft.com/office/drawing/2014/main" id="{C0E58244-39BC-4F6E-A697-735575F18BE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412" name="【認定こども園・幼稚園・保育所】&#10;有形固定資産減価償却率最大値テキスト">
          <a:extLst>
            <a:ext uri="{FF2B5EF4-FFF2-40B4-BE49-F238E27FC236}">
              <a16:creationId xmlns:a16="http://schemas.microsoft.com/office/drawing/2014/main" id="{033524AE-C262-4B96-83E5-9FCE7EC2B294}"/>
            </a:ext>
          </a:extLst>
        </xdr:cNvPr>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413" name="直線コネクタ 412">
          <a:extLst>
            <a:ext uri="{FF2B5EF4-FFF2-40B4-BE49-F238E27FC236}">
              <a16:creationId xmlns:a16="http://schemas.microsoft.com/office/drawing/2014/main" id="{F3FD646C-0999-4184-99FD-2C66FE2F4954}"/>
            </a:ext>
          </a:extLst>
        </xdr:cNvPr>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64279</xdr:rowOff>
    </xdr:from>
    <xdr:ext cx="405111" cy="259045"/>
    <xdr:sp macro="" textlink="">
      <xdr:nvSpPr>
        <xdr:cNvPr id="414" name="【認定こども園・幼稚園・保育所】&#10;有形固定資産減価償却率平均値テキスト">
          <a:extLst>
            <a:ext uri="{FF2B5EF4-FFF2-40B4-BE49-F238E27FC236}">
              <a16:creationId xmlns:a16="http://schemas.microsoft.com/office/drawing/2014/main" id="{50D37FBB-2DBA-410C-9A61-CA8BC1448984}"/>
            </a:ext>
          </a:extLst>
        </xdr:cNvPr>
        <xdr:cNvSpPr txBox="1"/>
      </xdr:nvSpPr>
      <xdr:spPr>
        <a:xfrm>
          <a:off x="16357600" y="606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41402</xdr:rowOff>
    </xdr:from>
    <xdr:to>
      <xdr:col>85</xdr:col>
      <xdr:colOff>177800</xdr:colOff>
      <xdr:row>36</xdr:row>
      <xdr:rowOff>143002</xdr:rowOff>
    </xdr:to>
    <xdr:sp macro="" textlink="">
      <xdr:nvSpPr>
        <xdr:cNvPr id="415" name="フローチャート: 判断 414">
          <a:extLst>
            <a:ext uri="{FF2B5EF4-FFF2-40B4-BE49-F238E27FC236}">
              <a16:creationId xmlns:a16="http://schemas.microsoft.com/office/drawing/2014/main" id="{E84E1C90-97CA-4A5B-BD4D-C91CEEE23489}"/>
            </a:ext>
          </a:extLst>
        </xdr:cNvPr>
        <xdr:cNvSpPr/>
      </xdr:nvSpPr>
      <xdr:spPr>
        <a:xfrm>
          <a:off x="16268700" y="621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121412</xdr:rowOff>
    </xdr:from>
    <xdr:to>
      <xdr:col>81</xdr:col>
      <xdr:colOff>101600</xdr:colOff>
      <xdr:row>36</xdr:row>
      <xdr:rowOff>51562</xdr:rowOff>
    </xdr:to>
    <xdr:sp macro="" textlink="">
      <xdr:nvSpPr>
        <xdr:cNvPr id="416" name="フローチャート: 判断 415">
          <a:extLst>
            <a:ext uri="{FF2B5EF4-FFF2-40B4-BE49-F238E27FC236}">
              <a16:creationId xmlns:a16="http://schemas.microsoft.com/office/drawing/2014/main" id="{F4088CF7-8A76-4D1C-A9BC-BC776D60A55F}"/>
            </a:ext>
          </a:extLst>
        </xdr:cNvPr>
        <xdr:cNvSpPr/>
      </xdr:nvSpPr>
      <xdr:spPr>
        <a:xfrm>
          <a:off x="15430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45974</xdr:rowOff>
    </xdr:from>
    <xdr:to>
      <xdr:col>76</xdr:col>
      <xdr:colOff>165100</xdr:colOff>
      <xdr:row>35</xdr:row>
      <xdr:rowOff>147574</xdr:rowOff>
    </xdr:to>
    <xdr:sp macro="" textlink="">
      <xdr:nvSpPr>
        <xdr:cNvPr id="417" name="フローチャート: 判断 416">
          <a:extLst>
            <a:ext uri="{FF2B5EF4-FFF2-40B4-BE49-F238E27FC236}">
              <a16:creationId xmlns:a16="http://schemas.microsoft.com/office/drawing/2014/main" id="{537C56CF-AB18-48AA-9057-A8214B9FFAEE}"/>
            </a:ext>
          </a:extLst>
        </xdr:cNvPr>
        <xdr:cNvSpPr/>
      </xdr:nvSpPr>
      <xdr:spPr>
        <a:xfrm>
          <a:off x="14541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61976</xdr:rowOff>
    </xdr:from>
    <xdr:to>
      <xdr:col>72</xdr:col>
      <xdr:colOff>38100</xdr:colOff>
      <xdr:row>35</xdr:row>
      <xdr:rowOff>163576</xdr:rowOff>
    </xdr:to>
    <xdr:sp macro="" textlink="">
      <xdr:nvSpPr>
        <xdr:cNvPr id="418" name="フローチャート: 判断 417">
          <a:extLst>
            <a:ext uri="{FF2B5EF4-FFF2-40B4-BE49-F238E27FC236}">
              <a16:creationId xmlns:a16="http://schemas.microsoft.com/office/drawing/2014/main" id="{AD109CF1-E6E9-408E-8681-B4DCEF0B38B2}"/>
            </a:ext>
          </a:extLst>
        </xdr:cNvPr>
        <xdr:cNvSpPr/>
      </xdr:nvSpPr>
      <xdr:spPr>
        <a:xfrm>
          <a:off x="13652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419" name="フローチャート: 判断 418">
          <a:extLst>
            <a:ext uri="{FF2B5EF4-FFF2-40B4-BE49-F238E27FC236}">
              <a16:creationId xmlns:a16="http://schemas.microsoft.com/office/drawing/2014/main" id="{5C96BA4C-C2BA-4837-846D-E7654A81AFE0}"/>
            </a:ext>
          </a:extLst>
        </xdr:cNvPr>
        <xdr:cNvSpPr/>
      </xdr:nvSpPr>
      <xdr:spPr>
        <a:xfrm>
          <a:off x="12763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5027BAEE-64D5-4C46-BD5A-A9AAB91D044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30DD96AF-0043-41E3-8924-F246FF1698D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9DF3C020-7383-4391-909A-E9A31C2D899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9099CFD3-4E67-431F-9F59-872E87E66F9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8DFDEFE1-9E1F-4275-9993-9D5D87B98B1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153416</xdr:rowOff>
    </xdr:from>
    <xdr:to>
      <xdr:col>85</xdr:col>
      <xdr:colOff>177800</xdr:colOff>
      <xdr:row>37</xdr:row>
      <xdr:rowOff>83566</xdr:rowOff>
    </xdr:to>
    <xdr:sp macro="" textlink="">
      <xdr:nvSpPr>
        <xdr:cNvPr id="425" name="楕円 424">
          <a:extLst>
            <a:ext uri="{FF2B5EF4-FFF2-40B4-BE49-F238E27FC236}">
              <a16:creationId xmlns:a16="http://schemas.microsoft.com/office/drawing/2014/main" id="{5B2B4121-63B3-496B-A26C-2F7B7EF2C5E2}"/>
            </a:ext>
          </a:extLst>
        </xdr:cNvPr>
        <xdr:cNvSpPr/>
      </xdr:nvSpPr>
      <xdr:spPr>
        <a:xfrm>
          <a:off x="162687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131843</xdr:rowOff>
    </xdr:from>
    <xdr:ext cx="405111" cy="259045"/>
    <xdr:sp macro="" textlink="">
      <xdr:nvSpPr>
        <xdr:cNvPr id="426" name="【認定こども園・幼稚園・保育所】&#10;有形固定資産減価償却率該当値テキスト">
          <a:extLst>
            <a:ext uri="{FF2B5EF4-FFF2-40B4-BE49-F238E27FC236}">
              <a16:creationId xmlns:a16="http://schemas.microsoft.com/office/drawing/2014/main" id="{EE7F7F24-AF89-4A9A-AFAF-71D2DA7F38A3}"/>
            </a:ext>
          </a:extLst>
        </xdr:cNvPr>
        <xdr:cNvSpPr txBox="1"/>
      </xdr:nvSpPr>
      <xdr:spPr>
        <a:xfrm>
          <a:off x="16357600"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107696</xdr:rowOff>
    </xdr:from>
    <xdr:to>
      <xdr:col>81</xdr:col>
      <xdr:colOff>101600</xdr:colOff>
      <xdr:row>37</xdr:row>
      <xdr:rowOff>37846</xdr:rowOff>
    </xdr:to>
    <xdr:sp macro="" textlink="">
      <xdr:nvSpPr>
        <xdr:cNvPr id="427" name="楕円 426">
          <a:extLst>
            <a:ext uri="{FF2B5EF4-FFF2-40B4-BE49-F238E27FC236}">
              <a16:creationId xmlns:a16="http://schemas.microsoft.com/office/drawing/2014/main" id="{805487E7-9E18-412D-B5B7-5EEB704A430D}"/>
            </a:ext>
          </a:extLst>
        </xdr:cNvPr>
        <xdr:cNvSpPr/>
      </xdr:nvSpPr>
      <xdr:spPr>
        <a:xfrm>
          <a:off x="15430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158496</xdr:rowOff>
    </xdr:from>
    <xdr:to>
      <xdr:col>85</xdr:col>
      <xdr:colOff>127000</xdr:colOff>
      <xdr:row>37</xdr:row>
      <xdr:rowOff>32766</xdr:rowOff>
    </xdr:to>
    <xdr:cxnSp macro="">
      <xdr:nvCxnSpPr>
        <xdr:cNvPr id="428" name="直線コネクタ 427">
          <a:extLst>
            <a:ext uri="{FF2B5EF4-FFF2-40B4-BE49-F238E27FC236}">
              <a16:creationId xmlns:a16="http://schemas.microsoft.com/office/drawing/2014/main" id="{92572DD3-F079-4020-85F3-4DF0138769D7}"/>
            </a:ext>
          </a:extLst>
        </xdr:cNvPr>
        <xdr:cNvCxnSpPr/>
      </xdr:nvCxnSpPr>
      <xdr:spPr>
        <a:xfrm>
          <a:off x="15481300" y="63306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52832</xdr:rowOff>
    </xdr:from>
    <xdr:to>
      <xdr:col>76</xdr:col>
      <xdr:colOff>165100</xdr:colOff>
      <xdr:row>36</xdr:row>
      <xdr:rowOff>154432</xdr:rowOff>
    </xdr:to>
    <xdr:sp macro="" textlink="">
      <xdr:nvSpPr>
        <xdr:cNvPr id="429" name="楕円 428">
          <a:extLst>
            <a:ext uri="{FF2B5EF4-FFF2-40B4-BE49-F238E27FC236}">
              <a16:creationId xmlns:a16="http://schemas.microsoft.com/office/drawing/2014/main" id="{2E685A29-7593-4345-ABEE-4A4B144A7B78}"/>
            </a:ext>
          </a:extLst>
        </xdr:cNvPr>
        <xdr:cNvSpPr/>
      </xdr:nvSpPr>
      <xdr:spPr>
        <a:xfrm>
          <a:off x="14541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103632</xdr:rowOff>
    </xdr:from>
    <xdr:to>
      <xdr:col>81</xdr:col>
      <xdr:colOff>50800</xdr:colOff>
      <xdr:row>36</xdr:row>
      <xdr:rowOff>158496</xdr:rowOff>
    </xdr:to>
    <xdr:cxnSp macro="">
      <xdr:nvCxnSpPr>
        <xdr:cNvPr id="430" name="直線コネクタ 429">
          <a:extLst>
            <a:ext uri="{FF2B5EF4-FFF2-40B4-BE49-F238E27FC236}">
              <a16:creationId xmlns:a16="http://schemas.microsoft.com/office/drawing/2014/main" id="{802BC78A-BA16-4D07-B006-F27510A1DCDE}"/>
            </a:ext>
          </a:extLst>
        </xdr:cNvPr>
        <xdr:cNvCxnSpPr/>
      </xdr:nvCxnSpPr>
      <xdr:spPr>
        <a:xfrm>
          <a:off x="14592300" y="62758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169418</xdr:rowOff>
    </xdr:from>
    <xdr:to>
      <xdr:col>72</xdr:col>
      <xdr:colOff>38100</xdr:colOff>
      <xdr:row>36</xdr:row>
      <xdr:rowOff>99568</xdr:rowOff>
    </xdr:to>
    <xdr:sp macro="" textlink="">
      <xdr:nvSpPr>
        <xdr:cNvPr id="431" name="楕円 430">
          <a:extLst>
            <a:ext uri="{FF2B5EF4-FFF2-40B4-BE49-F238E27FC236}">
              <a16:creationId xmlns:a16="http://schemas.microsoft.com/office/drawing/2014/main" id="{AC1F7356-37A7-4FD7-B577-D84BDB42665F}"/>
            </a:ext>
          </a:extLst>
        </xdr:cNvPr>
        <xdr:cNvSpPr/>
      </xdr:nvSpPr>
      <xdr:spPr>
        <a:xfrm>
          <a:off x="13652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48768</xdr:rowOff>
    </xdr:from>
    <xdr:to>
      <xdr:col>76</xdr:col>
      <xdr:colOff>114300</xdr:colOff>
      <xdr:row>36</xdr:row>
      <xdr:rowOff>103632</xdr:rowOff>
    </xdr:to>
    <xdr:cxnSp macro="">
      <xdr:nvCxnSpPr>
        <xdr:cNvPr id="432" name="直線コネクタ 431">
          <a:extLst>
            <a:ext uri="{FF2B5EF4-FFF2-40B4-BE49-F238E27FC236}">
              <a16:creationId xmlns:a16="http://schemas.microsoft.com/office/drawing/2014/main" id="{78D06001-98D4-4B17-BF09-72C219EB67B1}"/>
            </a:ext>
          </a:extLst>
        </xdr:cNvPr>
        <xdr:cNvCxnSpPr/>
      </xdr:nvCxnSpPr>
      <xdr:spPr>
        <a:xfrm>
          <a:off x="13703300" y="62209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34544</xdr:rowOff>
    </xdr:from>
    <xdr:to>
      <xdr:col>67</xdr:col>
      <xdr:colOff>101600</xdr:colOff>
      <xdr:row>35</xdr:row>
      <xdr:rowOff>136144</xdr:rowOff>
    </xdr:to>
    <xdr:sp macro="" textlink="">
      <xdr:nvSpPr>
        <xdr:cNvPr id="433" name="楕円 432">
          <a:extLst>
            <a:ext uri="{FF2B5EF4-FFF2-40B4-BE49-F238E27FC236}">
              <a16:creationId xmlns:a16="http://schemas.microsoft.com/office/drawing/2014/main" id="{4752F3A0-B8DB-4F46-9AC4-EAAAFFFD1457}"/>
            </a:ext>
          </a:extLst>
        </xdr:cNvPr>
        <xdr:cNvSpPr/>
      </xdr:nvSpPr>
      <xdr:spPr>
        <a:xfrm>
          <a:off x="12763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85344</xdr:rowOff>
    </xdr:from>
    <xdr:to>
      <xdr:col>71</xdr:col>
      <xdr:colOff>177800</xdr:colOff>
      <xdr:row>36</xdr:row>
      <xdr:rowOff>48768</xdr:rowOff>
    </xdr:to>
    <xdr:cxnSp macro="">
      <xdr:nvCxnSpPr>
        <xdr:cNvPr id="434" name="直線コネクタ 433">
          <a:extLst>
            <a:ext uri="{FF2B5EF4-FFF2-40B4-BE49-F238E27FC236}">
              <a16:creationId xmlns:a16="http://schemas.microsoft.com/office/drawing/2014/main" id="{6D2B6D3E-A4AA-4C6A-BDC4-09419D982165}"/>
            </a:ext>
          </a:extLst>
        </xdr:cNvPr>
        <xdr:cNvCxnSpPr/>
      </xdr:nvCxnSpPr>
      <xdr:spPr>
        <a:xfrm>
          <a:off x="12814300" y="608609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68089</xdr:rowOff>
    </xdr:from>
    <xdr:ext cx="405111" cy="259045"/>
    <xdr:sp macro="" textlink="">
      <xdr:nvSpPr>
        <xdr:cNvPr id="435" name="n_1aveValue【認定こども園・幼稚園・保育所】&#10;有形固定資産減価償却率">
          <a:extLst>
            <a:ext uri="{FF2B5EF4-FFF2-40B4-BE49-F238E27FC236}">
              <a16:creationId xmlns:a16="http://schemas.microsoft.com/office/drawing/2014/main" id="{BF1C679B-E6EB-4433-963B-CD9B7B7C37EC}"/>
            </a:ext>
          </a:extLst>
        </xdr:cNvPr>
        <xdr:cNvSpPr txBox="1"/>
      </xdr:nvSpPr>
      <xdr:spPr>
        <a:xfrm>
          <a:off x="1526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164101</xdr:rowOff>
    </xdr:from>
    <xdr:ext cx="405111" cy="259045"/>
    <xdr:sp macro="" textlink="">
      <xdr:nvSpPr>
        <xdr:cNvPr id="436" name="n_2aveValue【認定こども園・幼稚園・保育所】&#10;有形固定資産減価償却率">
          <a:extLst>
            <a:ext uri="{FF2B5EF4-FFF2-40B4-BE49-F238E27FC236}">
              <a16:creationId xmlns:a16="http://schemas.microsoft.com/office/drawing/2014/main" id="{28D46D59-C3FE-4CEB-A286-99B3C1D196D1}"/>
            </a:ext>
          </a:extLst>
        </xdr:cNvPr>
        <xdr:cNvSpPr txBox="1"/>
      </xdr:nvSpPr>
      <xdr:spPr>
        <a:xfrm>
          <a:off x="14389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8653</xdr:rowOff>
    </xdr:from>
    <xdr:ext cx="405111" cy="259045"/>
    <xdr:sp macro="" textlink="">
      <xdr:nvSpPr>
        <xdr:cNvPr id="437" name="n_3aveValue【認定こども園・幼稚園・保育所】&#10;有形固定資産減価償却率">
          <a:extLst>
            <a:ext uri="{FF2B5EF4-FFF2-40B4-BE49-F238E27FC236}">
              <a16:creationId xmlns:a16="http://schemas.microsoft.com/office/drawing/2014/main" id="{A788855D-2DB2-4555-B63E-1126DCEFCA95}"/>
            </a:ext>
          </a:extLst>
        </xdr:cNvPr>
        <xdr:cNvSpPr txBox="1"/>
      </xdr:nvSpPr>
      <xdr:spPr>
        <a:xfrm>
          <a:off x="13500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1541</xdr:rowOff>
    </xdr:from>
    <xdr:ext cx="405111" cy="259045"/>
    <xdr:sp macro="" textlink="">
      <xdr:nvSpPr>
        <xdr:cNvPr id="438" name="n_4aveValue【認定こども園・幼稚園・保育所】&#10;有形固定資産減価償却率">
          <a:extLst>
            <a:ext uri="{FF2B5EF4-FFF2-40B4-BE49-F238E27FC236}">
              <a16:creationId xmlns:a16="http://schemas.microsoft.com/office/drawing/2014/main" id="{87109AC1-E9B6-41F5-9CE1-509389238435}"/>
            </a:ext>
          </a:extLst>
        </xdr:cNvPr>
        <xdr:cNvSpPr txBox="1"/>
      </xdr:nvSpPr>
      <xdr:spPr>
        <a:xfrm>
          <a:off x="126117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28973</xdr:rowOff>
    </xdr:from>
    <xdr:ext cx="405111" cy="259045"/>
    <xdr:sp macro="" textlink="">
      <xdr:nvSpPr>
        <xdr:cNvPr id="439" name="n_1mainValue【認定こども園・幼稚園・保育所】&#10;有形固定資産減価償却率">
          <a:extLst>
            <a:ext uri="{FF2B5EF4-FFF2-40B4-BE49-F238E27FC236}">
              <a16:creationId xmlns:a16="http://schemas.microsoft.com/office/drawing/2014/main" id="{83A1747F-9AF7-46E6-8EAA-9FC0D7DBB23A}"/>
            </a:ext>
          </a:extLst>
        </xdr:cNvPr>
        <xdr:cNvSpPr txBox="1"/>
      </xdr:nvSpPr>
      <xdr:spPr>
        <a:xfrm>
          <a:off x="152660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145559</xdr:rowOff>
    </xdr:from>
    <xdr:ext cx="405111" cy="259045"/>
    <xdr:sp macro="" textlink="">
      <xdr:nvSpPr>
        <xdr:cNvPr id="440" name="n_2mainValue【認定こども園・幼稚園・保育所】&#10;有形固定資産減価償却率">
          <a:extLst>
            <a:ext uri="{FF2B5EF4-FFF2-40B4-BE49-F238E27FC236}">
              <a16:creationId xmlns:a16="http://schemas.microsoft.com/office/drawing/2014/main" id="{4CC1917C-86FB-4545-BBE4-A68533C42EEB}"/>
            </a:ext>
          </a:extLst>
        </xdr:cNvPr>
        <xdr:cNvSpPr txBox="1"/>
      </xdr:nvSpPr>
      <xdr:spPr>
        <a:xfrm>
          <a:off x="143897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90695</xdr:rowOff>
    </xdr:from>
    <xdr:ext cx="405111" cy="259045"/>
    <xdr:sp macro="" textlink="">
      <xdr:nvSpPr>
        <xdr:cNvPr id="441" name="n_3mainValue【認定こども園・幼稚園・保育所】&#10;有形固定資産減価償却率">
          <a:extLst>
            <a:ext uri="{FF2B5EF4-FFF2-40B4-BE49-F238E27FC236}">
              <a16:creationId xmlns:a16="http://schemas.microsoft.com/office/drawing/2014/main" id="{0F6C0BE2-EDBE-4B2E-8E9E-21B2C92B34F8}"/>
            </a:ext>
          </a:extLst>
        </xdr:cNvPr>
        <xdr:cNvSpPr txBox="1"/>
      </xdr:nvSpPr>
      <xdr:spPr>
        <a:xfrm>
          <a:off x="13500744" y="626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152671</xdr:rowOff>
    </xdr:from>
    <xdr:ext cx="405111" cy="259045"/>
    <xdr:sp macro="" textlink="">
      <xdr:nvSpPr>
        <xdr:cNvPr id="442" name="n_4mainValue【認定こども園・幼稚園・保育所】&#10;有形固定資産減価償却率">
          <a:extLst>
            <a:ext uri="{FF2B5EF4-FFF2-40B4-BE49-F238E27FC236}">
              <a16:creationId xmlns:a16="http://schemas.microsoft.com/office/drawing/2014/main" id="{DAFEBB49-B21A-4892-81CB-254774E1281D}"/>
            </a:ext>
          </a:extLst>
        </xdr:cNvPr>
        <xdr:cNvSpPr txBox="1"/>
      </xdr:nvSpPr>
      <xdr:spPr>
        <a:xfrm>
          <a:off x="126117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7B5D1A47-FD5E-4BA5-A8D4-7F22607CE95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F05C15A9-85B1-4D32-9C29-7489D503284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EF94B79B-E083-41A6-AA1B-69168F937BE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3DD1099B-F642-4C8E-A41B-C985468FC32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BEFB0A12-613A-429D-B92B-B544BA9917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C40E6F27-07FA-4D35-88F1-5576E80EAC3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AF6BFF9F-4140-497F-831B-7A56EB706B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5FAF0784-79D0-420F-94F7-DD8019C9188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30D54A97-D4B1-4B6B-A995-DEA0DA78944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2C72EE4E-63B9-4278-9F0B-BE3F9EA3023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a:extLst>
            <a:ext uri="{FF2B5EF4-FFF2-40B4-BE49-F238E27FC236}">
              <a16:creationId xmlns:a16="http://schemas.microsoft.com/office/drawing/2014/main" id="{443BD2B3-550D-433B-8FBF-65FEC14D0EA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4" name="テキスト ボックス 453">
          <a:extLst>
            <a:ext uri="{FF2B5EF4-FFF2-40B4-BE49-F238E27FC236}">
              <a16:creationId xmlns:a16="http://schemas.microsoft.com/office/drawing/2014/main" id="{3E876531-B554-446A-BA7C-D5CA9E717AB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a:extLst>
            <a:ext uri="{FF2B5EF4-FFF2-40B4-BE49-F238E27FC236}">
              <a16:creationId xmlns:a16="http://schemas.microsoft.com/office/drawing/2014/main" id="{63E0ABFE-5060-460F-801E-54EE3A23F03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6" name="テキスト ボックス 455">
          <a:extLst>
            <a:ext uri="{FF2B5EF4-FFF2-40B4-BE49-F238E27FC236}">
              <a16:creationId xmlns:a16="http://schemas.microsoft.com/office/drawing/2014/main" id="{62D7A95C-8721-49A4-BB5D-9F84CE8A33D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a:extLst>
            <a:ext uri="{FF2B5EF4-FFF2-40B4-BE49-F238E27FC236}">
              <a16:creationId xmlns:a16="http://schemas.microsoft.com/office/drawing/2014/main" id="{9CB6D18F-372C-475C-AD38-782C612C1EC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8" name="テキスト ボックス 457">
          <a:extLst>
            <a:ext uri="{FF2B5EF4-FFF2-40B4-BE49-F238E27FC236}">
              <a16:creationId xmlns:a16="http://schemas.microsoft.com/office/drawing/2014/main" id="{0E14C50D-AB56-4576-A14E-6A1DF4CD7FF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a:extLst>
            <a:ext uri="{FF2B5EF4-FFF2-40B4-BE49-F238E27FC236}">
              <a16:creationId xmlns:a16="http://schemas.microsoft.com/office/drawing/2014/main" id="{E7A618C1-24D9-4389-92CE-2FD3BEA8B6C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0" name="テキスト ボックス 459">
          <a:extLst>
            <a:ext uri="{FF2B5EF4-FFF2-40B4-BE49-F238E27FC236}">
              <a16:creationId xmlns:a16="http://schemas.microsoft.com/office/drawing/2014/main" id="{1EB24B31-1764-42FB-A751-8F29B116528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a:extLst>
            <a:ext uri="{FF2B5EF4-FFF2-40B4-BE49-F238E27FC236}">
              <a16:creationId xmlns:a16="http://schemas.microsoft.com/office/drawing/2014/main" id="{169FC2C3-79A2-41A5-981A-C8B1E7E343E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2" name="テキスト ボックス 461">
          <a:extLst>
            <a:ext uri="{FF2B5EF4-FFF2-40B4-BE49-F238E27FC236}">
              <a16:creationId xmlns:a16="http://schemas.microsoft.com/office/drawing/2014/main" id="{CFD42407-A3C0-45DA-8DFE-158EA73609C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367BC315-A3A8-453E-A7C1-5356E9D5151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4" name="テキスト ボックス 463">
          <a:extLst>
            <a:ext uri="{FF2B5EF4-FFF2-40B4-BE49-F238E27FC236}">
              <a16:creationId xmlns:a16="http://schemas.microsoft.com/office/drawing/2014/main" id="{3FCDEA2E-A012-4ED3-9D6C-BB04074C0CD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認定こども園・幼稚園・保育所】&#10;一人当たり面積グラフ枠">
          <a:extLst>
            <a:ext uri="{FF2B5EF4-FFF2-40B4-BE49-F238E27FC236}">
              <a16:creationId xmlns:a16="http://schemas.microsoft.com/office/drawing/2014/main" id="{1018F619-7C89-46AA-A6C4-C8D063ADDA6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102870</xdr:rowOff>
    </xdr:to>
    <xdr:cxnSp macro="">
      <xdr:nvCxnSpPr>
        <xdr:cNvPr id="466" name="直線コネクタ 465">
          <a:extLst>
            <a:ext uri="{FF2B5EF4-FFF2-40B4-BE49-F238E27FC236}">
              <a16:creationId xmlns:a16="http://schemas.microsoft.com/office/drawing/2014/main" id="{3290CA65-C377-4DB0-A0E4-15BF9934F970}"/>
            </a:ext>
          </a:extLst>
        </xdr:cNvPr>
        <xdr:cNvCxnSpPr/>
      </xdr:nvCxnSpPr>
      <xdr:spPr>
        <a:xfrm flipV="1">
          <a:off x="22160864" y="57111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67" name="【認定こども園・幼稚園・保育所】&#10;一人当たり面積最小値テキスト">
          <a:extLst>
            <a:ext uri="{FF2B5EF4-FFF2-40B4-BE49-F238E27FC236}">
              <a16:creationId xmlns:a16="http://schemas.microsoft.com/office/drawing/2014/main" id="{C8E39C12-8B70-4FDC-A348-920084B8C4CC}"/>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68" name="直線コネクタ 467">
          <a:extLst>
            <a:ext uri="{FF2B5EF4-FFF2-40B4-BE49-F238E27FC236}">
              <a16:creationId xmlns:a16="http://schemas.microsoft.com/office/drawing/2014/main" id="{AA40FE68-B71E-4E5A-8B1F-1147464A93CE}"/>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69" name="【認定こども園・幼稚園・保育所】&#10;一人当たり面積最大値テキスト">
          <a:extLst>
            <a:ext uri="{FF2B5EF4-FFF2-40B4-BE49-F238E27FC236}">
              <a16:creationId xmlns:a16="http://schemas.microsoft.com/office/drawing/2014/main" id="{9298D7C1-0D6A-4087-851A-2EB99A8A3480}"/>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70" name="直線コネクタ 469">
          <a:extLst>
            <a:ext uri="{FF2B5EF4-FFF2-40B4-BE49-F238E27FC236}">
              <a16:creationId xmlns:a16="http://schemas.microsoft.com/office/drawing/2014/main" id="{E66F3CF5-4E98-4678-8A82-2C297509DA97}"/>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163847</xdr:rowOff>
    </xdr:from>
    <xdr:ext cx="469744" cy="259045"/>
    <xdr:sp macro="" textlink="">
      <xdr:nvSpPr>
        <xdr:cNvPr id="471" name="【認定こども園・幼稚園・保育所】&#10;一人当たり面積平均値テキスト">
          <a:extLst>
            <a:ext uri="{FF2B5EF4-FFF2-40B4-BE49-F238E27FC236}">
              <a16:creationId xmlns:a16="http://schemas.microsoft.com/office/drawing/2014/main" id="{09FCECF1-6EA4-46C0-87B0-6F3EBC49843A}"/>
            </a:ext>
          </a:extLst>
        </xdr:cNvPr>
        <xdr:cNvSpPr txBox="1"/>
      </xdr:nvSpPr>
      <xdr:spPr>
        <a:xfrm>
          <a:off x="22199600" y="650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472" name="フローチャート: 判断 471">
          <a:extLst>
            <a:ext uri="{FF2B5EF4-FFF2-40B4-BE49-F238E27FC236}">
              <a16:creationId xmlns:a16="http://schemas.microsoft.com/office/drawing/2014/main" id="{67BA9FD2-95EA-4601-8FD9-D8F3951F427F}"/>
            </a:ext>
          </a:extLst>
        </xdr:cNvPr>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xdr:rowOff>
    </xdr:from>
    <xdr:to>
      <xdr:col>112</xdr:col>
      <xdr:colOff>38100</xdr:colOff>
      <xdr:row>38</xdr:row>
      <xdr:rowOff>111760</xdr:rowOff>
    </xdr:to>
    <xdr:sp macro="" textlink="">
      <xdr:nvSpPr>
        <xdr:cNvPr id="473" name="フローチャート: 判断 472">
          <a:extLst>
            <a:ext uri="{FF2B5EF4-FFF2-40B4-BE49-F238E27FC236}">
              <a16:creationId xmlns:a16="http://schemas.microsoft.com/office/drawing/2014/main" id="{E905BA19-83BC-4B0F-9B40-1A3FFC852E6F}"/>
            </a:ext>
          </a:extLst>
        </xdr:cNvPr>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29210</xdr:rowOff>
    </xdr:from>
    <xdr:to>
      <xdr:col>107</xdr:col>
      <xdr:colOff>101600</xdr:colOff>
      <xdr:row>38</xdr:row>
      <xdr:rowOff>130810</xdr:rowOff>
    </xdr:to>
    <xdr:sp macro="" textlink="">
      <xdr:nvSpPr>
        <xdr:cNvPr id="474" name="フローチャート: 判断 473">
          <a:extLst>
            <a:ext uri="{FF2B5EF4-FFF2-40B4-BE49-F238E27FC236}">
              <a16:creationId xmlns:a16="http://schemas.microsoft.com/office/drawing/2014/main" id="{75F88CE5-5BE7-4DB2-8EA4-84F908C45671}"/>
            </a:ext>
          </a:extLst>
        </xdr:cNvPr>
        <xdr:cNvSpPr/>
      </xdr:nvSpPr>
      <xdr:spPr>
        <a:xfrm>
          <a:off x="20383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75" name="フローチャート: 判断 474">
          <a:extLst>
            <a:ext uri="{FF2B5EF4-FFF2-40B4-BE49-F238E27FC236}">
              <a16:creationId xmlns:a16="http://schemas.microsoft.com/office/drawing/2014/main" id="{19067B93-C8E6-40C7-B7C9-0F306EB55659}"/>
            </a:ext>
          </a:extLst>
        </xdr:cNvPr>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44450</xdr:rowOff>
    </xdr:from>
    <xdr:to>
      <xdr:col>98</xdr:col>
      <xdr:colOff>38100</xdr:colOff>
      <xdr:row>38</xdr:row>
      <xdr:rowOff>146050</xdr:rowOff>
    </xdr:to>
    <xdr:sp macro="" textlink="">
      <xdr:nvSpPr>
        <xdr:cNvPr id="476" name="フローチャート: 判断 475">
          <a:extLst>
            <a:ext uri="{FF2B5EF4-FFF2-40B4-BE49-F238E27FC236}">
              <a16:creationId xmlns:a16="http://schemas.microsoft.com/office/drawing/2014/main" id="{DD194BD5-03D5-4274-A502-FFAA882101B3}"/>
            </a:ext>
          </a:extLst>
        </xdr:cNvPr>
        <xdr:cNvSpPr/>
      </xdr:nvSpPr>
      <xdr:spPr>
        <a:xfrm>
          <a:off x="18605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14CB23E6-4773-47CE-800A-CEAB4EDFE25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22959A9A-9257-4B1E-BF7C-64A62877DD4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433CE00E-D16B-4B32-A98A-5CA20631E63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427B45DC-4E97-43C5-A6D7-36D218EC5A0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B3FAB5A0-D364-46EB-A8F3-AC6F5C15AEC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90170</xdr:rowOff>
    </xdr:from>
    <xdr:to>
      <xdr:col>116</xdr:col>
      <xdr:colOff>114300</xdr:colOff>
      <xdr:row>38</xdr:row>
      <xdr:rowOff>20320</xdr:rowOff>
    </xdr:to>
    <xdr:sp macro="" textlink="">
      <xdr:nvSpPr>
        <xdr:cNvPr id="482" name="楕円 481">
          <a:extLst>
            <a:ext uri="{FF2B5EF4-FFF2-40B4-BE49-F238E27FC236}">
              <a16:creationId xmlns:a16="http://schemas.microsoft.com/office/drawing/2014/main" id="{25E42537-919B-467C-A1C2-1CBD766C008D}"/>
            </a:ext>
          </a:extLst>
        </xdr:cNvPr>
        <xdr:cNvSpPr/>
      </xdr:nvSpPr>
      <xdr:spPr>
        <a:xfrm>
          <a:off x="22110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113047</xdr:rowOff>
    </xdr:from>
    <xdr:ext cx="469744" cy="259045"/>
    <xdr:sp macro="" textlink="">
      <xdr:nvSpPr>
        <xdr:cNvPr id="483" name="【認定こども園・幼稚園・保育所】&#10;一人当たり面積該当値テキスト">
          <a:extLst>
            <a:ext uri="{FF2B5EF4-FFF2-40B4-BE49-F238E27FC236}">
              <a16:creationId xmlns:a16="http://schemas.microsoft.com/office/drawing/2014/main" id="{1A532F21-F90A-4EB1-AB71-1A249DE80AF2}"/>
            </a:ext>
          </a:extLst>
        </xdr:cNvPr>
        <xdr:cNvSpPr txBox="1"/>
      </xdr:nvSpPr>
      <xdr:spPr>
        <a:xfrm>
          <a:off x="22199600"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484" name="楕円 483">
          <a:extLst>
            <a:ext uri="{FF2B5EF4-FFF2-40B4-BE49-F238E27FC236}">
              <a16:creationId xmlns:a16="http://schemas.microsoft.com/office/drawing/2014/main" id="{806B137D-CCD5-44FD-B8DA-45812BDE8BA6}"/>
            </a:ext>
          </a:extLst>
        </xdr:cNvPr>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140970</xdr:rowOff>
    </xdr:from>
    <xdr:to>
      <xdr:col>116</xdr:col>
      <xdr:colOff>63500</xdr:colOff>
      <xdr:row>37</xdr:row>
      <xdr:rowOff>156210</xdr:rowOff>
    </xdr:to>
    <xdr:cxnSp macro="">
      <xdr:nvCxnSpPr>
        <xdr:cNvPr id="485" name="直線コネクタ 484">
          <a:extLst>
            <a:ext uri="{FF2B5EF4-FFF2-40B4-BE49-F238E27FC236}">
              <a16:creationId xmlns:a16="http://schemas.microsoft.com/office/drawing/2014/main" id="{3196B6C4-68DB-4257-84D4-8ECFC7870F6E}"/>
            </a:ext>
          </a:extLst>
        </xdr:cNvPr>
        <xdr:cNvCxnSpPr/>
      </xdr:nvCxnSpPr>
      <xdr:spPr>
        <a:xfrm flipV="1">
          <a:off x="21323300" y="6484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116840</xdr:rowOff>
    </xdr:from>
    <xdr:to>
      <xdr:col>107</xdr:col>
      <xdr:colOff>101600</xdr:colOff>
      <xdr:row>38</xdr:row>
      <xdr:rowOff>46990</xdr:rowOff>
    </xdr:to>
    <xdr:sp macro="" textlink="">
      <xdr:nvSpPr>
        <xdr:cNvPr id="486" name="楕円 485">
          <a:extLst>
            <a:ext uri="{FF2B5EF4-FFF2-40B4-BE49-F238E27FC236}">
              <a16:creationId xmlns:a16="http://schemas.microsoft.com/office/drawing/2014/main" id="{02B399D5-1B98-401D-8D25-111EDBA2AA44}"/>
            </a:ext>
          </a:extLst>
        </xdr:cNvPr>
        <xdr:cNvSpPr/>
      </xdr:nvSpPr>
      <xdr:spPr>
        <a:xfrm>
          <a:off x="2038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37</xdr:row>
      <xdr:rowOff>167640</xdr:rowOff>
    </xdr:to>
    <xdr:cxnSp macro="">
      <xdr:nvCxnSpPr>
        <xdr:cNvPr id="487" name="直線コネクタ 486">
          <a:extLst>
            <a:ext uri="{FF2B5EF4-FFF2-40B4-BE49-F238E27FC236}">
              <a16:creationId xmlns:a16="http://schemas.microsoft.com/office/drawing/2014/main" id="{1042F568-F1F1-48FE-A653-0757CC836ECA}"/>
            </a:ext>
          </a:extLst>
        </xdr:cNvPr>
        <xdr:cNvCxnSpPr/>
      </xdr:nvCxnSpPr>
      <xdr:spPr>
        <a:xfrm flipV="1">
          <a:off x="20434300" y="64998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143510</xdr:rowOff>
    </xdr:from>
    <xdr:to>
      <xdr:col>102</xdr:col>
      <xdr:colOff>165100</xdr:colOff>
      <xdr:row>38</xdr:row>
      <xdr:rowOff>73660</xdr:rowOff>
    </xdr:to>
    <xdr:sp macro="" textlink="">
      <xdr:nvSpPr>
        <xdr:cNvPr id="488" name="楕円 487">
          <a:extLst>
            <a:ext uri="{FF2B5EF4-FFF2-40B4-BE49-F238E27FC236}">
              <a16:creationId xmlns:a16="http://schemas.microsoft.com/office/drawing/2014/main" id="{BAF1EC35-8DE9-42F8-BA7B-7D53D2AFB00D}"/>
            </a:ext>
          </a:extLst>
        </xdr:cNvPr>
        <xdr:cNvSpPr/>
      </xdr:nvSpPr>
      <xdr:spPr>
        <a:xfrm>
          <a:off x="19494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167640</xdr:rowOff>
    </xdr:from>
    <xdr:to>
      <xdr:col>107</xdr:col>
      <xdr:colOff>50800</xdr:colOff>
      <xdr:row>38</xdr:row>
      <xdr:rowOff>22860</xdr:rowOff>
    </xdr:to>
    <xdr:cxnSp macro="">
      <xdr:nvCxnSpPr>
        <xdr:cNvPr id="489" name="直線コネクタ 488">
          <a:extLst>
            <a:ext uri="{FF2B5EF4-FFF2-40B4-BE49-F238E27FC236}">
              <a16:creationId xmlns:a16="http://schemas.microsoft.com/office/drawing/2014/main" id="{3284F89A-A048-4797-AFC1-8E6BF9E462BD}"/>
            </a:ext>
          </a:extLst>
        </xdr:cNvPr>
        <xdr:cNvCxnSpPr/>
      </xdr:nvCxnSpPr>
      <xdr:spPr>
        <a:xfrm flipV="1">
          <a:off x="19545300" y="6511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158750</xdr:rowOff>
    </xdr:from>
    <xdr:to>
      <xdr:col>98</xdr:col>
      <xdr:colOff>38100</xdr:colOff>
      <xdr:row>38</xdr:row>
      <xdr:rowOff>88900</xdr:rowOff>
    </xdr:to>
    <xdr:sp macro="" textlink="">
      <xdr:nvSpPr>
        <xdr:cNvPr id="490" name="楕円 489">
          <a:extLst>
            <a:ext uri="{FF2B5EF4-FFF2-40B4-BE49-F238E27FC236}">
              <a16:creationId xmlns:a16="http://schemas.microsoft.com/office/drawing/2014/main" id="{A5E4E622-43F2-4DFB-A65F-389B6C209804}"/>
            </a:ext>
          </a:extLst>
        </xdr:cNvPr>
        <xdr:cNvSpPr/>
      </xdr:nvSpPr>
      <xdr:spPr>
        <a:xfrm>
          <a:off x="18605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22860</xdr:rowOff>
    </xdr:from>
    <xdr:to>
      <xdr:col>102</xdr:col>
      <xdr:colOff>114300</xdr:colOff>
      <xdr:row>38</xdr:row>
      <xdr:rowOff>38100</xdr:rowOff>
    </xdr:to>
    <xdr:cxnSp macro="">
      <xdr:nvCxnSpPr>
        <xdr:cNvPr id="491" name="直線コネクタ 490">
          <a:extLst>
            <a:ext uri="{FF2B5EF4-FFF2-40B4-BE49-F238E27FC236}">
              <a16:creationId xmlns:a16="http://schemas.microsoft.com/office/drawing/2014/main" id="{5A7FDA55-7482-4D97-A39B-AE90B21B56B2}"/>
            </a:ext>
          </a:extLst>
        </xdr:cNvPr>
        <xdr:cNvCxnSpPr/>
      </xdr:nvCxnSpPr>
      <xdr:spPr>
        <a:xfrm flipV="1">
          <a:off x="18656300" y="6537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102887</xdr:rowOff>
    </xdr:from>
    <xdr:ext cx="469744" cy="259045"/>
    <xdr:sp macro="" textlink="">
      <xdr:nvSpPr>
        <xdr:cNvPr id="492" name="n_1aveValue【認定こども園・幼稚園・保育所】&#10;一人当たり面積">
          <a:extLst>
            <a:ext uri="{FF2B5EF4-FFF2-40B4-BE49-F238E27FC236}">
              <a16:creationId xmlns:a16="http://schemas.microsoft.com/office/drawing/2014/main" id="{0731C38F-AF70-4F63-BBE3-198A9382DD6E}"/>
            </a:ext>
          </a:extLst>
        </xdr:cNvPr>
        <xdr:cNvSpPr txBox="1"/>
      </xdr:nvSpPr>
      <xdr:spPr>
        <a:xfrm>
          <a:off x="210757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121937</xdr:rowOff>
    </xdr:from>
    <xdr:ext cx="469744" cy="259045"/>
    <xdr:sp macro="" textlink="">
      <xdr:nvSpPr>
        <xdr:cNvPr id="493" name="n_2aveValue【認定こども園・幼稚園・保育所】&#10;一人当たり面積">
          <a:extLst>
            <a:ext uri="{FF2B5EF4-FFF2-40B4-BE49-F238E27FC236}">
              <a16:creationId xmlns:a16="http://schemas.microsoft.com/office/drawing/2014/main" id="{EF349387-0F05-4109-9BB6-071E60D87C00}"/>
            </a:ext>
          </a:extLst>
        </xdr:cNvPr>
        <xdr:cNvSpPr txBox="1"/>
      </xdr:nvSpPr>
      <xdr:spPr>
        <a:xfrm>
          <a:off x="201994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118127</xdr:rowOff>
    </xdr:from>
    <xdr:ext cx="469744" cy="259045"/>
    <xdr:sp macro="" textlink="">
      <xdr:nvSpPr>
        <xdr:cNvPr id="494" name="n_3aveValue【認定こども園・幼稚園・保育所】&#10;一人当たり面積">
          <a:extLst>
            <a:ext uri="{FF2B5EF4-FFF2-40B4-BE49-F238E27FC236}">
              <a16:creationId xmlns:a16="http://schemas.microsoft.com/office/drawing/2014/main" id="{32C1865F-AA79-433D-B1EC-8E83A8F9F2C8}"/>
            </a:ext>
          </a:extLst>
        </xdr:cNvPr>
        <xdr:cNvSpPr txBox="1"/>
      </xdr:nvSpPr>
      <xdr:spPr>
        <a:xfrm>
          <a:off x="19310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137177</xdr:rowOff>
    </xdr:from>
    <xdr:ext cx="469744" cy="259045"/>
    <xdr:sp macro="" textlink="">
      <xdr:nvSpPr>
        <xdr:cNvPr id="495" name="n_4aveValue【認定こども園・幼稚園・保育所】&#10;一人当たり面積">
          <a:extLst>
            <a:ext uri="{FF2B5EF4-FFF2-40B4-BE49-F238E27FC236}">
              <a16:creationId xmlns:a16="http://schemas.microsoft.com/office/drawing/2014/main" id="{49FA1069-03D2-4F33-B05C-873086B360D0}"/>
            </a:ext>
          </a:extLst>
        </xdr:cNvPr>
        <xdr:cNvSpPr txBox="1"/>
      </xdr:nvSpPr>
      <xdr:spPr>
        <a:xfrm>
          <a:off x="18421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496" name="n_1mainValue【認定こども園・幼稚園・保育所】&#10;一人当たり面積">
          <a:extLst>
            <a:ext uri="{FF2B5EF4-FFF2-40B4-BE49-F238E27FC236}">
              <a16:creationId xmlns:a16="http://schemas.microsoft.com/office/drawing/2014/main" id="{F0F96055-B993-42B1-866D-B0B83D9F0771}"/>
            </a:ext>
          </a:extLst>
        </xdr:cNvPr>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63517</xdr:rowOff>
    </xdr:from>
    <xdr:ext cx="469744" cy="259045"/>
    <xdr:sp macro="" textlink="">
      <xdr:nvSpPr>
        <xdr:cNvPr id="497" name="n_2mainValue【認定こども園・幼稚園・保育所】&#10;一人当たり面積">
          <a:extLst>
            <a:ext uri="{FF2B5EF4-FFF2-40B4-BE49-F238E27FC236}">
              <a16:creationId xmlns:a16="http://schemas.microsoft.com/office/drawing/2014/main" id="{C1ECA3BB-EDDA-43F3-BD36-F46503761DDE}"/>
            </a:ext>
          </a:extLst>
        </xdr:cNvPr>
        <xdr:cNvSpPr txBox="1"/>
      </xdr:nvSpPr>
      <xdr:spPr>
        <a:xfrm>
          <a:off x="20199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90187</xdr:rowOff>
    </xdr:from>
    <xdr:ext cx="469744" cy="259045"/>
    <xdr:sp macro="" textlink="">
      <xdr:nvSpPr>
        <xdr:cNvPr id="498" name="n_3mainValue【認定こども園・幼稚園・保育所】&#10;一人当たり面積">
          <a:extLst>
            <a:ext uri="{FF2B5EF4-FFF2-40B4-BE49-F238E27FC236}">
              <a16:creationId xmlns:a16="http://schemas.microsoft.com/office/drawing/2014/main" id="{5035EC61-0517-4014-82A8-D99E5DCC0296}"/>
            </a:ext>
          </a:extLst>
        </xdr:cNvPr>
        <xdr:cNvSpPr txBox="1"/>
      </xdr:nvSpPr>
      <xdr:spPr>
        <a:xfrm>
          <a:off x="19310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105427</xdr:rowOff>
    </xdr:from>
    <xdr:ext cx="469744" cy="259045"/>
    <xdr:sp macro="" textlink="">
      <xdr:nvSpPr>
        <xdr:cNvPr id="499" name="n_4mainValue【認定こども園・幼稚園・保育所】&#10;一人当たり面積">
          <a:extLst>
            <a:ext uri="{FF2B5EF4-FFF2-40B4-BE49-F238E27FC236}">
              <a16:creationId xmlns:a16="http://schemas.microsoft.com/office/drawing/2014/main" id="{F8B7B97F-CE5F-4826-AD64-B97B70C843A3}"/>
            </a:ext>
          </a:extLst>
        </xdr:cNvPr>
        <xdr:cNvSpPr txBox="1"/>
      </xdr:nvSpPr>
      <xdr:spPr>
        <a:xfrm>
          <a:off x="18421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5E04DAB6-43A1-4F75-A64B-4570839FC7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7AFB870D-A57B-4023-8E8A-F706510B908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AA0760A8-2408-4031-937A-26B3059FF27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0F458782-E9A0-4860-9C3E-2AE3615CD22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D0350C9F-3038-4668-8EBB-877EC3B4AE2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1C30052E-A75A-4123-BA71-DEEF0D06385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0C9576DA-273D-46F6-9026-AD7C6496626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957DEE21-9F36-4E9A-AD86-335674C3644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8DEDA114-121A-4CEF-97D4-2C3EF89D39A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4CBF47AC-0FEC-400B-86FB-36317BB1E48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a:extLst>
            <a:ext uri="{FF2B5EF4-FFF2-40B4-BE49-F238E27FC236}">
              <a16:creationId xmlns:a16="http://schemas.microsoft.com/office/drawing/2014/main" id="{C2EB25D5-E1A0-4D00-8E43-6A01A58BE59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1" name="直線コネクタ 510">
          <a:extLst>
            <a:ext uri="{FF2B5EF4-FFF2-40B4-BE49-F238E27FC236}">
              <a16:creationId xmlns:a16="http://schemas.microsoft.com/office/drawing/2014/main" id="{B04D3E2F-CE62-4F2E-9318-6DE27F92307F}"/>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2" name="テキスト ボックス 511">
          <a:extLst>
            <a:ext uri="{FF2B5EF4-FFF2-40B4-BE49-F238E27FC236}">
              <a16:creationId xmlns:a16="http://schemas.microsoft.com/office/drawing/2014/main" id="{3397FE44-90C1-49CE-BA2B-8C1B56DFD4BA}"/>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3" name="直線コネクタ 512">
          <a:extLst>
            <a:ext uri="{FF2B5EF4-FFF2-40B4-BE49-F238E27FC236}">
              <a16:creationId xmlns:a16="http://schemas.microsoft.com/office/drawing/2014/main" id="{5885037A-C5AE-43E1-80D2-BD8A7120A73C}"/>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4" name="テキスト ボックス 513">
          <a:extLst>
            <a:ext uri="{FF2B5EF4-FFF2-40B4-BE49-F238E27FC236}">
              <a16:creationId xmlns:a16="http://schemas.microsoft.com/office/drawing/2014/main" id="{68401E84-83B3-4623-A6D1-E7AA95E32571}"/>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5" name="直線コネクタ 514">
          <a:extLst>
            <a:ext uri="{FF2B5EF4-FFF2-40B4-BE49-F238E27FC236}">
              <a16:creationId xmlns:a16="http://schemas.microsoft.com/office/drawing/2014/main" id="{9B42D08E-9364-4DC4-9E9D-479168B3E4AB}"/>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6" name="テキスト ボックス 515">
          <a:extLst>
            <a:ext uri="{FF2B5EF4-FFF2-40B4-BE49-F238E27FC236}">
              <a16:creationId xmlns:a16="http://schemas.microsoft.com/office/drawing/2014/main" id="{1F764F54-1877-4651-9CEA-7BF901C93BB6}"/>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DF9CD4DA-8B22-4D2B-9005-CEF0FDA4201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F24E0559-7136-4330-93BE-64159CC2AF4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19" name="直線コネクタ 518">
          <a:extLst>
            <a:ext uri="{FF2B5EF4-FFF2-40B4-BE49-F238E27FC236}">
              <a16:creationId xmlns:a16="http://schemas.microsoft.com/office/drawing/2014/main" id="{9B0B49E8-AA9E-4513-A322-A75B61276EEE}"/>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0" name="テキスト ボックス 519">
          <a:extLst>
            <a:ext uri="{FF2B5EF4-FFF2-40B4-BE49-F238E27FC236}">
              <a16:creationId xmlns:a16="http://schemas.microsoft.com/office/drawing/2014/main" id="{129F6341-029D-4D0C-8589-7E9AF07364A2}"/>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1" name="直線コネクタ 520">
          <a:extLst>
            <a:ext uri="{FF2B5EF4-FFF2-40B4-BE49-F238E27FC236}">
              <a16:creationId xmlns:a16="http://schemas.microsoft.com/office/drawing/2014/main" id="{3DD17C5C-F4EB-4B60-B9AE-A36CC1E78442}"/>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2" name="テキスト ボックス 521">
          <a:extLst>
            <a:ext uri="{FF2B5EF4-FFF2-40B4-BE49-F238E27FC236}">
              <a16:creationId xmlns:a16="http://schemas.microsoft.com/office/drawing/2014/main" id="{567C545F-BB25-4CD0-90AB-42E833BD6E5C}"/>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3" name="直線コネクタ 522">
          <a:extLst>
            <a:ext uri="{FF2B5EF4-FFF2-40B4-BE49-F238E27FC236}">
              <a16:creationId xmlns:a16="http://schemas.microsoft.com/office/drawing/2014/main" id="{8CAFEBFE-F2DA-4386-8B80-083A4EBA85BE}"/>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4" name="テキスト ボックス 523">
          <a:extLst>
            <a:ext uri="{FF2B5EF4-FFF2-40B4-BE49-F238E27FC236}">
              <a16:creationId xmlns:a16="http://schemas.microsoft.com/office/drawing/2014/main" id="{3AE060EE-DE46-49B8-9BCB-C5BA159863D1}"/>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502F9C34-4857-4446-BD20-18C515FE0D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F31D39BC-9396-4627-B54A-938091F8601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38619459-E8AA-43B4-870A-CAB515A01DA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165735</xdr:rowOff>
    </xdr:to>
    <xdr:cxnSp macro="">
      <xdr:nvCxnSpPr>
        <xdr:cNvPr id="528" name="直線コネクタ 527">
          <a:extLst>
            <a:ext uri="{FF2B5EF4-FFF2-40B4-BE49-F238E27FC236}">
              <a16:creationId xmlns:a16="http://schemas.microsoft.com/office/drawing/2014/main" id="{7A4E9834-E025-41B0-A722-5984BC36350C}"/>
            </a:ext>
          </a:extLst>
        </xdr:cNvPr>
        <xdr:cNvCxnSpPr/>
      </xdr:nvCxnSpPr>
      <xdr:spPr>
        <a:xfrm flipV="1">
          <a:off x="16318864" y="962406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C6210CF1-E457-4C5D-BC93-17DAAD845E7C}"/>
            </a:ext>
          </a:extLst>
        </xdr:cNvPr>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530" name="直線コネクタ 529">
          <a:extLst>
            <a:ext uri="{FF2B5EF4-FFF2-40B4-BE49-F238E27FC236}">
              <a16:creationId xmlns:a16="http://schemas.microsoft.com/office/drawing/2014/main" id="{29A04B90-BA3B-457A-AF54-A6511E4CB11D}"/>
            </a:ext>
          </a:extLst>
        </xdr:cNvPr>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494F5E1F-C414-45C4-8F42-94F59AE87E92}"/>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2" name="直線コネクタ 531">
          <a:extLst>
            <a:ext uri="{FF2B5EF4-FFF2-40B4-BE49-F238E27FC236}">
              <a16:creationId xmlns:a16="http://schemas.microsoft.com/office/drawing/2014/main" id="{D2B4C181-F75E-4E7B-A09D-72C3EF60A492}"/>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159084</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D9FD6258-B110-4CD4-83CF-B5A3ACABFC5D}"/>
            </a:ext>
          </a:extLst>
        </xdr:cNvPr>
        <xdr:cNvSpPr txBox="1"/>
      </xdr:nvSpPr>
      <xdr:spPr>
        <a:xfrm>
          <a:off x="16357600" y="10274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xdr:rowOff>
    </xdr:from>
    <xdr:to>
      <xdr:col>85</xdr:col>
      <xdr:colOff>177800</xdr:colOff>
      <xdr:row>60</xdr:row>
      <xdr:rowOff>110807</xdr:rowOff>
    </xdr:to>
    <xdr:sp macro="" textlink="">
      <xdr:nvSpPr>
        <xdr:cNvPr id="534" name="フローチャート: 判断 533">
          <a:extLst>
            <a:ext uri="{FF2B5EF4-FFF2-40B4-BE49-F238E27FC236}">
              <a16:creationId xmlns:a16="http://schemas.microsoft.com/office/drawing/2014/main" id="{70CE25DB-EFE8-42F7-8799-139030486911}"/>
            </a:ext>
          </a:extLst>
        </xdr:cNvPr>
        <xdr:cNvSpPr/>
      </xdr:nvSpPr>
      <xdr:spPr>
        <a:xfrm>
          <a:off x="16268700" y="1029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129222</xdr:rowOff>
    </xdr:from>
    <xdr:to>
      <xdr:col>81</xdr:col>
      <xdr:colOff>101600</xdr:colOff>
      <xdr:row>60</xdr:row>
      <xdr:rowOff>59372</xdr:rowOff>
    </xdr:to>
    <xdr:sp macro="" textlink="">
      <xdr:nvSpPr>
        <xdr:cNvPr id="535" name="フローチャート: 判断 534">
          <a:extLst>
            <a:ext uri="{FF2B5EF4-FFF2-40B4-BE49-F238E27FC236}">
              <a16:creationId xmlns:a16="http://schemas.microsoft.com/office/drawing/2014/main" id="{B557B537-A349-46D8-8984-1776015A9540}"/>
            </a:ext>
          </a:extLst>
        </xdr:cNvPr>
        <xdr:cNvSpPr/>
      </xdr:nvSpPr>
      <xdr:spPr>
        <a:xfrm>
          <a:off x="154305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36" name="フローチャート: 判断 535">
          <a:extLst>
            <a:ext uri="{FF2B5EF4-FFF2-40B4-BE49-F238E27FC236}">
              <a16:creationId xmlns:a16="http://schemas.microsoft.com/office/drawing/2014/main" id="{0DBD2231-702C-4F97-9379-9D87F2005434}"/>
            </a:ext>
          </a:extLst>
        </xdr:cNvPr>
        <xdr:cNvSpPr/>
      </xdr:nvSpPr>
      <xdr:spPr>
        <a:xfrm>
          <a:off x="14541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537" name="フローチャート: 判断 536">
          <a:extLst>
            <a:ext uri="{FF2B5EF4-FFF2-40B4-BE49-F238E27FC236}">
              <a16:creationId xmlns:a16="http://schemas.microsoft.com/office/drawing/2014/main" id="{2721CC2A-6776-411E-95D4-E5F66A7370B2}"/>
            </a:ext>
          </a:extLst>
        </xdr:cNvPr>
        <xdr:cNvSpPr/>
      </xdr:nvSpPr>
      <xdr:spPr>
        <a:xfrm>
          <a:off x="1365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123507</xdr:rowOff>
    </xdr:from>
    <xdr:to>
      <xdr:col>67</xdr:col>
      <xdr:colOff>101600</xdr:colOff>
      <xdr:row>60</xdr:row>
      <xdr:rowOff>53657</xdr:rowOff>
    </xdr:to>
    <xdr:sp macro="" textlink="">
      <xdr:nvSpPr>
        <xdr:cNvPr id="538" name="フローチャート: 判断 537">
          <a:extLst>
            <a:ext uri="{FF2B5EF4-FFF2-40B4-BE49-F238E27FC236}">
              <a16:creationId xmlns:a16="http://schemas.microsoft.com/office/drawing/2014/main" id="{20FFC79B-76A6-4404-9DEA-BF2F0D56D0DC}"/>
            </a:ext>
          </a:extLst>
        </xdr:cNvPr>
        <xdr:cNvSpPr/>
      </xdr:nvSpPr>
      <xdr:spPr>
        <a:xfrm>
          <a:off x="12763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8DACDCB-547E-4EE1-B910-719ED98A6A1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E38CEE8-98B1-4DC1-BAAC-472B6BD403C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904DFF4-80F9-40CB-B9BE-416B88CA63C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3F6F7BF-888F-4026-8570-BEECE82348A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2E8B16F-3568-44CC-A33E-B7F9EFB12C5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80645</xdr:rowOff>
    </xdr:from>
    <xdr:to>
      <xdr:col>85</xdr:col>
      <xdr:colOff>177800</xdr:colOff>
      <xdr:row>58</xdr:row>
      <xdr:rowOff>10795</xdr:rowOff>
    </xdr:to>
    <xdr:sp macro="" textlink="">
      <xdr:nvSpPr>
        <xdr:cNvPr id="544" name="楕円 543">
          <a:extLst>
            <a:ext uri="{FF2B5EF4-FFF2-40B4-BE49-F238E27FC236}">
              <a16:creationId xmlns:a16="http://schemas.microsoft.com/office/drawing/2014/main" id="{B2072FB8-1BD8-46AF-9E46-E4EF0CDFB003}"/>
            </a:ext>
          </a:extLst>
        </xdr:cNvPr>
        <xdr:cNvSpPr/>
      </xdr:nvSpPr>
      <xdr:spPr>
        <a:xfrm>
          <a:off x="162687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103522</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B5B2DE0-D5C8-4335-8014-2AB432351113}"/>
            </a:ext>
          </a:extLst>
        </xdr:cNvPr>
        <xdr:cNvSpPr txBox="1"/>
      </xdr:nvSpPr>
      <xdr:spPr>
        <a:xfrm>
          <a:off x="16357600"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63500</xdr:rowOff>
    </xdr:from>
    <xdr:to>
      <xdr:col>81</xdr:col>
      <xdr:colOff>101600</xdr:colOff>
      <xdr:row>57</xdr:row>
      <xdr:rowOff>165100</xdr:rowOff>
    </xdr:to>
    <xdr:sp macro="" textlink="">
      <xdr:nvSpPr>
        <xdr:cNvPr id="546" name="楕円 545">
          <a:extLst>
            <a:ext uri="{FF2B5EF4-FFF2-40B4-BE49-F238E27FC236}">
              <a16:creationId xmlns:a16="http://schemas.microsoft.com/office/drawing/2014/main" id="{DA787056-05B4-46AE-BD69-C0281DBA8AD7}"/>
            </a:ext>
          </a:extLst>
        </xdr:cNvPr>
        <xdr:cNvSpPr/>
      </xdr:nvSpPr>
      <xdr:spPr>
        <a:xfrm>
          <a:off x="15430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114300</xdr:rowOff>
    </xdr:from>
    <xdr:to>
      <xdr:col>85</xdr:col>
      <xdr:colOff>127000</xdr:colOff>
      <xdr:row>57</xdr:row>
      <xdr:rowOff>131445</xdr:rowOff>
    </xdr:to>
    <xdr:cxnSp macro="">
      <xdr:nvCxnSpPr>
        <xdr:cNvPr id="547" name="直線コネクタ 546">
          <a:extLst>
            <a:ext uri="{FF2B5EF4-FFF2-40B4-BE49-F238E27FC236}">
              <a16:creationId xmlns:a16="http://schemas.microsoft.com/office/drawing/2014/main" id="{A149ADDA-AEAD-4FE2-AE3F-01280E08392A}"/>
            </a:ext>
          </a:extLst>
        </xdr:cNvPr>
        <xdr:cNvCxnSpPr/>
      </xdr:nvCxnSpPr>
      <xdr:spPr>
        <a:xfrm>
          <a:off x="15481300" y="98869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97790</xdr:rowOff>
    </xdr:from>
    <xdr:to>
      <xdr:col>76</xdr:col>
      <xdr:colOff>165100</xdr:colOff>
      <xdr:row>58</xdr:row>
      <xdr:rowOff>27940</xdr:rowOff>
    </xdr:to>
    <xdr:sp macro="" textlink="">
      <xdr:nvSpPr>
        <xdr:cNvPr id="548" name="楕円 547">
          <a:extLst>
            <a:ext uri="{FF2B5EF4-FFF2-40B4-BE49-F238E27FC236}">
              <a16:creationId xmlns:a16="http://schemas.microsoft.com/office/drawing/2014/main" id="{4C317FF7-6A96-48E8-9E05-8D59E1A5BADF}"/>
            </a:ext>
          </a:extLst>
        </xdr:cNvPr>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114300</xdr:rowOff>
    </xdr:from>
    <xdr:to>
      <xdr:col>81</xdr:col>
      <xdr:colOff>50800</xdr:colOff>
      <xdr:row>57</xdr:row>
      <xdr:rowOff>148590</xdr:rowOff>
    </xdr:to>
    <xdr:cxnSp macro="">
      <xdr:nvCxnSpPr>
        <xdr:cNvPr id="549" name="直線コネクタ 548">
          <a:extLst>
            <a:ext uri="{FF2B5EF4-FFF2-40B4-BE49-F238E27FC236}">
              <a16:creationId xmlns:a16="http://schemas.microsoft.com/office/drawing/2014/main" id="{707F6B3E-5CF2-43AD-A7A6-13277C152B8F}"/>
            </a:ext>
          </a:extLst>
        </xdr:cNvPr>
        <xdr:cNvCxnSpPr/>
      </xdr:nvCxnSpPr>
      <xdr:spPr>
        <a:xfrm flipV="1">
          <a:off x="14592300" y="98869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69215</xdr:rowOff>
    </xdr:from>
    <xdr:to>
      <xdr:col>72</xdr:col>
      <xdr:colOff>38100</xdr:colOff>
      <xdr:row>58</xdr:row>
      <xdr:rowOff>170815</xdr:rowOff>
    </xdr:to>
    <xdr:sp macro="" textlink="">
      <xdr:nvSpPr>
        <xdr:cNvPr id="550" name="楕円 549">
          <a:extLst>
            <a:ext uri="{FF2B5EF4-FFF2-40B4-BE49-F238E27FC236}">
              <a16:creationId xmlns:a16="http://schemas.microsoft.com/office/drawing/2014/main" id="{FD207849-0CDF-42BF-84D9-B5D1B3EFB9B7}"/>
            </a:ext>
          </a:extLst>
        </xdr:cNvPr>
        <xdr:cNvSpPr/>
      </xdr:nvSpPr>
      <xdr:spPr>
        <a:xfrm>
          <a:off x="13652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148590</xdr:rowOff>
    </xdr:from>
    <xdr:to>
      <xdr:col>76</xdr:col>
      <xdr:colOff>114300</xdr:colOff>
      <xdr:row>58</xdr:row>
      <xdr:rowOff>120015</xdr:rowOff>
    </xdr:to>
    <xdr:cxnSp macro="">
      <xdr:nvCxnSpPr>
        <xdr:cNvPr id="551" name="直線コネクタ 550">
          <a:extLst>
            <a:ext uri="{FF2B5EF4-FFF2-40B4-BE49-F238E27FC236}">
              <a16:creationId xmlns:a16="http://schemas.microsoft.com/office/drawing/2014/main" id="{A939143D-940C-43D2-8C89-A91C5B2694B9}"/>
            </a:ext>
          </a:extLst>
        </xdr:cNvPr>
        <xdr:cNvCxnSpPr/>
      </xdr:nvCxnSpPr>
      <xdr:spPr>
        <a:xfrm flipV="1">
          <a:off x="13703300" y="992124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106363</xdr:rowOff>
    </xdr:from>
    <xdr:to>
      <xdr:col>67</xdr:col>
      <xdr:colOff>101600</xdr:colOff>
      <xdr:row>59</xdr:row>
      <xdr:rowOff>36513</xdr:rowOff>
    </xdr:to>
    <xdr:sp macro="" textlink="">
      <xdr:nvSpPr>
        <xdr:cNvPr id="552" name="楕円 551">
          <a:extLst>
            <a:ext uri="{FF2B5EF4-FFF2-40B4-BE49-F238E27FC236}">
              <a16:creationId xmlns:a16="http://schemas.microsoft.com/office/drawing/2014/main" id="{1DC3022B-2D31-4DE3-B19B-182CBB57BBAC}"/>
            </a:ext>
          </a:extLst>
        </xdr:cNvPr>
        <xdr:cNvSpPr/>
      </xdr:nvSpPr>
      <xdr:spPr>
        <a:xfrm>
          <a:off x="127635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120015</xdr:rowOff>
    </xdr:from>
    <xdr:to>
      <xdr:col>71</xdr:col>
      <xdr:colOff>177800</xdr:colOff>
      <xdr:row>58</xdr:row>
      <xdr:rowOff>157163</xdr:rowOff>
    </xdr:to>
    <xdr:cxnSp macro="">
      <xdr:nvCxnSpPr>
        <xdr:cNvPr id="553" name="直線コネクタ 552">
          <a:extLst>
            <a:ext uri="{FF2B5EF4-FFF2-40B4-BE49-F238E27FC236}">
              <a16:creationId xmlns:a16="http://schemas.microsoft.com/office/drawing/2014/main" id="{4C0E3328-6C06-41C7-9E38-57D820ACC5CB}"/>
            </a:ext>
          </a:extLst>
        </xdr:cNvPr>
        <xdr:cNvCxnSpPr/>
      </xdr:nvCxnSpPr>
      <xdr:spPr>
        <a:xfrm flipV="1">
          <a:off x="12814300" y="10064115"/>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50499</xdr:rowOff>
    </xdr:from>
    <xdr:ext cx="405111" cy="259045"/>
    <xdr:sp macro="" textlink="">
      <xdr:nvSpPr>
        <xdr:cNvPr id="554" name="n_1aveValue【学校施設】&#10;有形固定資産減価償却率">
          <a:extLst>
            <a:ext uri="{FF2B5EF4-FFF2-40B4-BE49-F238E27FC236}">
              <a16:creationId xmlns:a16="http://schemas.microsoft.com/office/drawing/2014/main" id="{6F7E3034-AF90-43ED-8681-BDF6B653F0DB}"/>
            </a:ext>
          </a:extLst>
        </xdr:cNvPr>
        <xdr:cNvSpPr txBox="1"/>
      </xdr:nvSpPr>
      <xdr:spPr>
        <a:xfrm>
          <a:off x="15266044" y="1033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133367</xdr:rowOff>
    </xdr:from>
    <xdr:ext cx="405111" cy="259045"/>
    <xdr:sp macro="" textlink="">
      <xdr:nvSpPr>
        <xdr:cNvPr id="555" name="n_2aveValue【学校施設】&#10;有形固定資産減価償却率">
          <a:extLst>
            <a:ext uri="{FF2B5EF4-FFF2-40B4-BE49-F238E27FC236}">
              <a16:creationId xmlns:a16="http://schemas.microsoft.com/office/drawing/2014/main" id="{2C44CEC7-AF03-42A1-89DC-6837A53352F2}"/>
            </a:ext>
          </a:extLst>
        </xdr:cNvPr>
        <xdr:cNvSpPr txBox="1"/>
      </xdr:nvSpPr>
      <xdr:spPr>
        <a:xfrm>
          <a:off x="14389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167657</xdr:rowOff>
    </xdr:from>
    <xdr:ext cx="405111" cy="259045"/>
    <xdr:sp macro="" textlink="">
      <xdr:nvSpPr>
        <xdr:cNvPr id="556" name="n_3aveValue【学校施設】&#10;有形固定資産減価償却率">
          <a:extLst>
            <a:ext uri="{FF2B5EF4-FFF2-40B4-BE49-F238E27FC236}">
              <a16:creationId xmlns:a16="http://schemas.microsoft.com/office/drawing/2014/main" id="{84B77688-9E41-4AE8-8306-5EF1E1EB483D}"/>
            </a:ext>
          </a:extLst>
        </xdr:cNvPr>
        <xdr:cNvSpPr txBox="1"/>
      </xdr:nvSpPr>
      <xdr:spPr>
        <a:xfrm>
          <a:off x="13500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44784</xdr:rowOff>
    </xdr:from>
    <xdr:ext cx="405111" cy="259045"/>
    <xdr:sp macro="" textlink="">
      <xdr:nvSpPr>
        <xdr:cNvPr id="557" name="n_4aveValue【学校施設】&#10;有形固定資産減価償却率">
          <a:extLst>
            <a:ext uri="{FF2B5EF4-FFF2-40B4-BE49-F238E27FC236}">
              <a16:creationId xmlns:a16="http://schemas.microsoft.com/office/drawing/2014/main" id="{AFB74B6B-72CB-4771-8259-6E42337E6147}"/>
            </a:ext>
          </a:extLst>
        </xdr:cNvPr>
        <xdr:cNvSpPr txBox="1"/>
      </xdr:nvSpPr>
      <xdr:spPr>
        <a:xfrm>
          <a:off x="12611744" y="1033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10177</xdr:rowOff>
    </xdr:from>
    <xdr:ext cx="405111" cy="259045"/>
    <xdr:sp macro="" textlink="">
      <xdr:nvSpPr>
        <xdr:cNvPr id="558" name="n_1mainValue【学校施設】&#10;有形固定資産減価償却率">
          <a:extLst>
            <a:ext uri="{FF2B5EF4-FFF2-40B4-BE49-F238E27FC236}">
              <a16:creationId xmlns:a16="http://schemas.microsoft.com/office/drawing/2014/main" id="{875C3F99-EEEC-4644-99D6-E1FB1739BE28}"/>
            </a:ext>
          </a:extLst>
        </xdr:cNvPr>
        <xdr:cNvSpPr txBox="1"/>
      </xdr:nvSpPr>
      <xdr:spPr>
        <a:xfrm>
          <a:off x="15266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559" name="n_2mainValue【学校施設】&#10;有形固定資産減価償却率">
          <a:extLst>
            <a:ext uri="{FF2B5EF4-FFF2-40B4-BE49-F238E27FC236}">
              <a16:creationId xmlns:a16="http://schemas.microsoft.com/office/drawing/2014/main" id="{C8C1B16A-0234-4A9C-B851-29D0213DBED6}"/>
            </a:ext>
          </a:extLst>
        </xdr:cNvPr>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560" name="n_3mainValue【学校施設】&#10;有形固定資産減価償却率">
          <a:extLst>
            <a:ext uri="{FF2B5EF4-FFF2-40B4-BE49-F238E27FC236}">
              <a16:creationId xmlns:a16="http://schemas.microsoft.com/office/drawing/2014/main" id="{E0FF5158-28C3-4A57-AFAB-FAA36471EB14}"/>
            </a:ext>
          </a:extLst>
        </xdr:cNvPr>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53040</xdr:rowOff>
    </xdr:from>
    <xdr:ext cx="405111" cy="259045"/>
    <xdr:sp macro="" textlink="">
      <xdr:nvSpPr>
        <xdr:cNvPr id="561" name="n_4mainValue【学校施設】&#10;有形固定資産減価償却率">
          <a:extLst>
            <a:ext uri="{FF2B5EF4-FFF2-40B4-BE49-F238E27FC236}">
              <a16:creationId xmlns:a16="http://schemas.microsoft.com/office/drawing/2014/main" id="{C54D6211-1E30-451B-9200-E556057D061F}"/>
            </a:ext>
          </a:extLst>
        </xdr:cNvPr>
        <xdr:cNvSpPr txBox="1"/>
      </xdr:nvSpPr>
      <xdr:spPr>
        <a:xfrm>
          <a:off x="12611744" y="982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12E3F68-ECE0-4B9F-889B-34C0D4FB215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4E6E3316-1B40-4BFD-B9A7-CB64633541A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F3C2AEE1-52A0-4786-B668-5E8A9EACB94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5539FB98-967D-4252-9701-8F17A651618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C3CCAFD5-D843-4A24-BF57-BFAD6DF95F7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8E426C6D-2941-4CB9-81B3-02BAA66660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24917828-26B2-4D5D-BD20-23E5FAA90B6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23A7AD00-1537-4969-B7FE-1D4FFE8B24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B325B3A2-A9B4-41E9-86F2-F7D78D6A51D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FBFD9A06-3A11-486F-9330-8644CE4681B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4DD82644-7E3E-4415-9640-E22911411B6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8EFB483A-B3CA-4C63-B539-28BDD0EC69E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6B81F6FD-BD53-491D-BE71-04C26BB8A9C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51FF05CC-A35B-48D3-9A99-E05EA0104C5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39068806-ADEC-4DF6-9D36-F991A04F651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E1221501-8754-402E-8724-D7EE1C1123B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0BE01EF9-BA35-4384-8BA9-E41A00CE840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617B22B8-A356-4D38-B983-685E7CDAD11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54C03489-011E-44F4-845B-D99B8A14392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DD59ABA4-D74F-4227-973D-4F3A52A17EA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D739A8C6-A7F5-41B6-95F8-68E08BCE280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86D0C2B6-F833-4E73-A3CA-6AF3EE2305C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167792</xdr:rowOff>
    </xdr:from>
    <xdr:to>
      <xdr:col>116</xdr:col>
      <xdr:colOff>62864</xdr:colOff>
      <xdr:row>62</xdr:row>
      <xdr:rowOff>117043</xdr:rowOff>
    </xdr:to>
    <xdr:cxnSp macro="">
      <xdr:nvCxnSpPr>
        <xdr:cNvPr id="584" name="直線コネクタ 583">
          <a:extLst>
            <a:ext uri="{FF2B5EF4-FFF2-40B4-BE49-F238E27FC236}">
              <a16:creationId xmlns:a16="http://schemas.microsoft.com/office/drawing/2014/main" id="{E1FED0C5-3CE6-4056-80CB-6649B69295EA}"/>
            </a:ext>
          </a:extLst>
        </xdr:cNvPr>
        <xdr:cNvCxnSpPr/>
      </xdr:nvCxnSpPr>
      <xdr:spPr>
        <a:xfrm flipV="1">
          <a:off x="22160864" y="9597542"/>
          <a:ext cx="0"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120870</xdr:rowOff>
    </xdr:from>
    <xdr:ext cx="469744" cy="259045"/>
    <xdr:sp macro="" textlink="">
      <xdr:nvSpPr>
        <xdr:cNvPr id="585" name="【学校施設】&#10;一人当たり面積最小値テキスト">
          <a:extLst>
            <a:ext uri="{FF2B5EF4-FFF2-40B4-BE49-F238E27FC236}">
              <a16:creationId xmlns:a16="http://schemas.microsoft.com/office/drawing/2014/main" id="{85E69474-C234-453B-BDBD-1A536670C7B4}"/>
            </a:ext>
          </a:extLst>
        </xdr:cNvPr>
        <xdr:cNvSpPr txBox="1"/>
      </xdr:nvSpPr>
      <xdr:spPr>
        <a:xfrm>
          <a:off x="22199600" y="1075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117043</xdr:rowOff>
    </xdr:from>
    <xdr:to>
      <xdr:col>116</xdr:col>
      <xdr:colOff>152400</xdr:colOff>
      <xdr:row>62</xdr:row>
      <xdr:rowOff>117043</xdr:rowOff>
    </xdr:to>
    <xdr:cxnSp macro="">
      <xdr:nvCxnSpPr>
        <xdr:cNvPr id="586" name="直線コネクタ 585">
          <a:extLst>
            <a:ext uri="{FF2B5EF4-FFF2-40B4-BE49-F238E27FC236}">
              <a16:creationId xmlns:a16="http://schemas.microsoft.com/office/drawing/2014/main" id="{5A2BFF03-FC83-4E24-8119-8B44711CEB96}"/>
            </a:ext>
          </a:extLst>
        </xdr:cNvPr>
        <xdr:cNvCxnSpPr/>
      </xdr:nvCxnSpPr>
      <xdr:spPr>
        <a:xfrm>
          <a:off x="22072600" y="1074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114469</xdr:rowOff>
    </xdr:from>
    <xdr:ext cx="469744" cy="259045"/>
    <xdr:sp macro="" textlink="">
      <xdr:nvSpPr>
        <xdr:cNvPr id="587" name="【学校施設】&#10;一人当たり面積最大値テキスト">
          <a:extLst>
            <a:ext uri="{FF2B5EF4-FFF2-40B4-BE49-F238E27FC236}">
              <a16:creationId xmlns:a16="http://schemas.microsoft.com/office/drawing/2014/main" id="{EAF8E69E-572C-4416-8F19-70A4F8C56867}"/>
            </a:ext>
          </a:extLst>
        </xdr:cNvPr>
        <xdr:cNvSpPr txBox="1"/>
      </xdr:nvSpPr>
      <xdr:spPr>
        <a:xfrm>
          <a:off x="22199600" y="93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167792</xdr:rowOff>
    </xdr:from>
    <xdr:to>
      <xdr:col>116</xdr:col>
      <xdr:colOff>152400</xdr:colOff>
      <xdr:row>55</xdr:row>
      <xdr:rowOff>167792</xdr:rowOff>
    </xdr:to>
    <xdr:cxnSp macro="">
      <xdr:nvCxnSpPr>
        <xdr:cNvPr id="588" name="直線コネクタ 587">
          <a:extLst>
            <a:ext uri="{FF2B5EF4-FFF2-40B4-BE49-F238E27FC236}">
              <a16:creationId xmlns:a16="http://schemas.microsoft.com/office/drawing/2014/main" id="{09CB6E65-4F29-4ED5-A07B-075F295C2774}"/>
            </a:ext>
          </a:extLst>
        </xdr:cNvPr>
        <xdr:cNvCxnSpPr/>
      </xdr:nvCxnSpPr>
      <xdr:spPr>
        <a:xfrm>
          <a:off x="22072600" y="959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89" name="【学校施設】&#10;一人当たり面積平均値テキスト">
          <a:extLst>
            <a:ext uri="{FF2B5EF4-FFF2-40B4-BE49-F238E27FC236}">
              <a16:creationId xmlns:a16="http://schemas.microsoft.com/office/drawing/2014/main" id="{A1A9E247-F5F6-410F-BD7F-968F2C53D21A}"/>
            </a:ext>
          </a:extLst>
        </xdr:cNvPr>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0" name="フローチャート: 判断 589">
          <a:extLst>
            <a:ext uri="{FF2B5EF4-FFF2-40B4-BE49-F238E27FC236}">
              <a16:creationId xmlns:a16="http://schemas.microsoft.com/office/drawing/2014/main" id="{C8DC7A87-7F53-42AF-820B-8C14183810F1}"/>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6807</xdr:rowOff>
    </xdr:from>
    <xdr:to>
      <xdr:col>112</xdr:col>
      <xdr:colOff>38100</xdr:colOff>
      <xdr:row>60</xdr:row>
      <xdr:rowOff>108407</xdr:rowOff>
    </xdr:to>
    <xdr:sp macro="" textlink="">
      <xdr:nvSpPr>
        <xdr:cNvPr id="591" name="フローチャート: 判断 590">
          <a:extLst>
            <a:ext uri="{FF2B5EF4-FFF2-40B4-BE49-F238E27FC236}">
              <a16:creationId xmlns:a16="http://schemas.microsoft.com/office/drawing/2014/main" id="{5FA36F40-C11E-4B64-A356-00B005261A86}"/>
            </a:ext>
          </a:extLst>
        </xdr:cNvPr>
        <xdr:cNvSpPr/>
      </xdr:nvSpPr>
      <xdr:spPr>
        <a:xfrm>
          <a:off x="21272500" y="102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28296</xdr:rowOff>
    </xdr:from>
    <xdr:to>
      <xdr:col>107</xdr:col>
      <xdr:colOff>101600</xdr:colOff>
      <xdr:row>60</xdr:row>
      <xdr:rowOff>129896</xdr:rowOff>
    </xdr:to>
    <xdr:sp macro="" textlink="">
      <xdr:nvSpPr>
        <xdr:cNvPr id="592" name="フローチャート: 判断 591">
          <a:extLst>
            <a:ext uri="{FF2B5EF4-FFF2-40B4-BE49-F238E27FC236}">
              <a16:creationId xmlns:a16="http://schemas.microsoft.com/office/drawing/2014/main" id="{68DD4CBF-CB85-4FD5-91D3-E944EA27092E}"/>
            </a:ext>
          </a:extLst>
        </xdr:cNvPr>
        <xdr:cNvSpPr/>
      </xdr:nvSpPr>
      <xdr:spPr>
        <a:xfrm>
          <a:off x="20383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34239</xdr:rowOff>
    </xdr:from>
    <xdr:to>
      <xdr:col>102</xdr:col>
      <xdr:colOff>165100</xdr:colOff>
      <xdr:row>60</xdr:row>
      <xdr:rowOff>135839</xdr:rowOff>
    </xdr:to>
    <xdr:sp macro="" textlink="">
      <xdr:nvSpPr>
        <xdr:cNvPr id="593" name="フローチャート: 判断 592">
          <a:extLst>
            <a:ext uri="{FF2B5EF4-FFF2-40B4-BE49-F238E27FC236}">
              <a16:creationId xmlns:a16="http://schemas.microsoft.com/office/drawing/2014/main" id="{54396FC2-E188-4377-9CC7-D6F7EF199FE6}"/>
            </a:ext>
          </a:extLst>
        </xdr:cNvPr>
        <xdr:cNvSpPr/>
      </xdr:nvSpPr>
      <xdr:spPr>
        <a:xfrm>
          <a:off x="19494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76302</xdr:rowOff>
    </xdr:from>
    <xdr:to>
      <xdr:col>98</xdr:col>
      <xdr:colOff>38100</xdr:colOff>
      <xdr:row>61</xdr:row>
      <xdr:rowOff>6452</xdr:rowOff>
    </xdr:to>
    <xdr:sp macro="" textlink="">
      <xdr:nvSpPr>
        <xdr:cNvPr id="594" name="フローチャート: 判断 593">
          <a:extLst>
            <a:ext uri="{FF2B5EF4-FFF2-40B4-BE49-F238E27FC236}">
              <a16:creationId xmlns:a16="http://schemas.microsoft.com/office/drawing/2014/main" id="{64D72EFC-A6D9-4B39-BACB-FA074123EAD5}"/>
            </a:ext>
          </a:extLst>
        </xdr:cNvPr>
        <xdr:cNvSpPr/>
      </xdr:nvSpPr>
      <xdr:spPr>
        <a:xfrm>
          <a:off x="18605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2305F85-14C7-416D-A5B4-756DDB802F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D4E510B-7336-4D89-8137-F5500DD97BE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46F8D03F-CE42-4BED-BC99-4A1E7DF5E99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A168BAE-5D41-4BC4-9249-EF99E88E17D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D2BF91E-86FF-4C1D-BBCC-5678F4F36DD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60299</xdr:rowOff>
    </xdr:from>
    <xdr:to>
      <xdr:col>116</xdr:col>
      <xdr:colOff>114300</xdr:colOff>
      <xdr:row>61</xdr:row>
      <xdr:rowOff>161899</xdr:rowOff>
    </xdr:to>
    <xdr:sp macro="" textlink="">
      <xdr:nvSpPr>
        <xdr:cNvPr id="600" name="楕円 599">
          <a:extLst>
            <a:ext uri="{FF2B5EF4-FFF2-40B4-BE49-F238E27FC236}">
              <a16:creationId xmlns:a16="http://schemas.microsoft.com/office/drawing/2014/main" id="{92AF4AA2-2478-4EFA-8382-3F5B6CA9C787}"/>
            </a:ext>
          </a:extLst>
        </xdr:cNvPr>
        <xdr:cNvSpPr/>
      </xdr:nvSpPr>
      <xdr:spPr>
        <a:xfrm>
          <a:off x="22110700" y="105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38726</xdr:rowOff>
    </xdr:from>
    <xdr:ext cx="469744" cy="259045"/>
    <xdr:sp macro="" textlink="">
      <xdr:nvSpPr>
        <xdr:cNvPr id="601" name="【学校施設】&#10;一人当たり面積該当値テキスト">
          <a:extLst>
            <a:ext uri="{FF2B5EF4-FFF2-40B4-BE49-F238E27FC236}">
              <a16:creationId xmlns:a16="http://schemas.microsoft.com/office/drawing/2014/main" id="{A018453A-A3D6-4594-9EE5-77BF4F8054A9}"/>
            </a:ext>
          </a:extLst>
        </xdr:cNvPr>
        <xdr:cNvSpPr txBox="1"/>
      </xdr:nvSpPr>
      <xdr:spPr>
        <a:xfrm>
          <a:off x="22199600" y="1049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76302</xdr:rowOff>
    </xdr:from>
    <xdr:to>
      <xdr:col>112</xdr:col>
      <xdr:colOff>38100</xdr:colOff>
      <xdr:row>62</xdr:row>
      <xdr:rowOff>6452</xdr:rowOff>
    </xdr:to>
    <xdr:sp macro="" textlink="">
      <xdr:nvSpPr>
        <xdr:cNvPr id="602" name="楕円 601">
          <a:extLst>
            <a:ext uri="{FF2B5EF4-FFF2-40B4-BE49-F238E27FC236}">
              <a16:creationId xmlns:a16="http://schemas.microsoft.com/office/drawing/2014/main" id="{940EF236-2535-46DE-92C3-CF0135DD5E42}"/>
            </a:ext>
          </a:extLst>
        </xdr:cNvPr>
        <xdr:cNvSpPr/>
      </xdr:nvSpPr>
      <xdr:spPr>
        <a:xfrm>
          <a:off x="21272500" y="105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111099</xdr:rowOff>
    </xdr:from>
    <xdr:to>
      <xdr:col>116</xdr:col>
      <xdr:colOff>63500</xdr:colOff>
      <xdr:row>61</xdr:row>
      <xdr:rowOff>127102</xdr:rowOff>
    </xdr:to>
    <xdr:cxnSp macro="">
      <xdr:nvCxnSpPr>
        <xdr:cNvPr id="603" name="直線コネクタ 602">
          <a:extLst>
            <a:ext uri="{FF2B5EF4-FFF2-40B4-BE49-F238E27FC236}">
              <a16:creationId xmlns:a16="http://schemas.microsoft.com/office/drawing/2014/main" id="{19B60386-582B-4AAB-B7F3-0A0AE0069E52}"/>
            </a:ext>
          </a:extLst>
        </xdr:cNvPr>
        <xdr:cNvCxnSpPr/>
      </xdr:nvCxnSpPr>
      <xdr:spPr>
        <a:xfrm flipV="1">
          <a:off x="21323300" y="10569549"/>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10464</xdr:rowOff>
    </xdr:from>
    <xdr:to>
      <xdr:col>107</xdr:col>
      <xdr:colOff>101600</xdr:colOff>
      <xdr:row>61</xdr:row>
      <xdr:rowOff>112064</xdr:rowOff>
    </xdr:to>
    <xdr:sp macro="" textlink="">
      <xdr:nvSpPr>
        <xdr:cNvPr id="604" name="楕円 603">
          <a:extLst>
            <a:ext uri="{FF2B5EF4-FFF2-40B4-BE49-F238E27FC236}">
              <a16:creationId xmlns:a16="http://schemas.microsoft.com/office/drawing/2014/main" id="{33874F82-2519-4875-9B5C-11C3ADD3D7B0}"/>
            </a:ext>
          </a:extLst>
        </xdr:cNvPr>
        <xdr:cNvSpPr/>
      </xdr:nvSpPr>
      <xdr:spPr>
        <a:xfrm>
          <a:off x="20383500" y="104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61264</xdr:rowOff>
    </xdr:from>
    <xdr:to>
      <xdr:col>111</xdr:col>
      <xdr:colOff>177800</xdr:colOff>
      <xdr:row>61</xdr:row>
      <xdr:rowOff>127102</xdr:rowOff>
    </xdr:to>
    <xdr:cxnSp macro="">
      <xdr:nvCxnSpPr>
        <xdr:cNvPr id="605" name="直線コネクタ 604">
          <a:extLst>
            <a:ext uri="{FF2B5EF4-FFF2-40B4-BE49-F238E27FC236}">
              <a16:creationId xmlns:a16="http://schemas.microsoft.com/office/drawing/2014/main" id="{2443DB42-A311-470A-8B23-35624AAD4FBD}"/>
            </a:ext>
          </a:extLst>
        </xdr:cNvPr>
        <xdr:cNvCxnSpPr/>
      </xdr:nvCxnSpPr>
      <xdr:spPr>
        <a:xfrm>
          <a:off x="20434300" y="10519714"/>
          <a:ext cx="889000" cy="6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83617</xdr:rowOff>
    </xdr:from>
    <xdr:to>
      <xdr:col>102</xdr:col>
      <xdr:colOff>165100</xdr:colOff>
      <xdr:row>62</xdr:row>
      <xdr:rowOff>13767</xdr:rowOff>
    </xdr:to>
    <xdr:sp macro="" textlink="">
      <xdr:nvSpPr>
        <xdr:cNvPr id="606" name="楕円 605">
          <a:extLst>
            <a:ext uri="{FF2B5EF4-FFF2-40B4-BE49-F238E27FC236}">
              <a16:creationId xmlns:a16="http://schemas.microsoft.com/office/drawing/2014/main" id="{78A84D5E-9747-4483-9F8D-D06B5E42DFA9}"/>
            </a:ext>
          </a:extLst>
        </xdr:cNvPr>
        <xdr:cNvSpPr/>
      </xdr:nvSpPr>
      <xdr:spPr>
        <a:xfrm>
          <a:off x="19494500" y="1054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61264</xdr:rowOff>
    </xdr:from>
    <xdr:to>
      <xdr:col>107</xdr:col>
      <xdr:colOff>50800</xdr:colOff>
      <xdr:row>61</xdr:row>
      <xdr:rowOff>134417</xdr:rowOff>
    </xdr:to>
    <xdr:cxnSp macro="">
      <xdr:nvCxnSpPr>
        <xdr:cNvPr id="607" name="直線コネクタ 606">
          <a:extLst>
            <a:ext uri="{FF2B5EF4-FFF2-40B4-BE49-F238E27FC236}">
              <a16:creationId xmlns:a16="http://schemas.microsoft.com/office/drawing/2014/main" id="{DACEEF3D-F591-4C15-B51D-08533308576B}"/>
            </a:ext>
          </a:extLst>
        </xdr:cNvPr>
        <xdr:cNvCxnSpPr/>
      </xdr:nvCxnSpPr>
      <xdr:spPr>
        <a:xfrm flipV="1">
          <a:off x="19545300" y="10519714"/>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100533</xdr:rowOff>
    </xdr:from>
    <xdr:to>
      <xdr:col>98</xdr:col>
      <xdr:colOff>38100</xdr:colOff>
      <xdr:row>62</xdr:row>
      <xdr:rowOff>30683</xdr:rowOff>
    </xdr:to>
    <xdr:sp macro="" textlink="">
      <xdr:nvSpPr>
        <xdr:cNvPr id="608" name="楕円 607">
          <a:extLst>
            <a:ext uri="{FF2B5EF4-FFF2-40B4-BE49-F238E27FC236}">
              <a16:creationId xmlns:a16="http://schemas.microsoft.com/office/drawing/2014/main" id="{5475F7CB-ECA4-4F98-A58D-7F708BAAF1F2}"/>
            </a:ext>
          </a:extLst>
        </xdr:cNvPr>
        <xdr:cNvSpPr/>
      </xdr:nvSpPr>
      <xdr:spPr>
        <a:xfrm>
          <a:off x="18605500" y="105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134417</xdr:rowOff>
    </xdr:from>
    <xdr:to>
      <xdr:col>102</xdr:col>
      <xdr:colOff>114300</xdr:colOff>
      <xdr:row>61</xdr:row>
      <xdr:rowOff>151333</xdr:rowOff>
    </xdr:to>
    <xdr:cxnSp macro="">
      <xdr:nvCxnSpPr>
        <xdr:cNvPr id="609" name="直線コネクタ 608">
          <a:extLst>
            <a:ext uri="{FF2B5EF4-FFF2-40B4-BE49-F238E27FC236}">
              <a16:creationId xmlns:a16="http://schemas.microsoft.com/office/drawing/2014/main" id="{19F62E76-76F9-4A19-90C7-18C3985D2F5C}"/>
            </a:ext>
          </a:extLst>
        </xdr:cNvPr>
        <xdr:cNvCxnSpPr/>
      </xdr:nvCxnSpPr>
      <xdr:spPr>
        <a:xfrm flipV="1">
          <a:off x="18656300" y="10592867"/>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124934</xdr:rowOff>
    </xdr:from>
    <xdr:ext cx="469744" cy="259045"/>
    <xdr:sp macro="" textlink="">
      <xdr:nvSpPr>
        <xdr:cNvPr id="610" name="n_1aveValue【学校施設】&#10;一人当たり面積">
          <a:extLst>
            <a:ext uri="{FF2B5EF4-FFF2-40B4-BE49-F238E27FC236}">
              <a16:creationId xmlns:a16="http://schemas.microsoft.com/office/drawing/2014/main" id="{CDADE189-0250-48BB-90A6-5BCD6FD64012}"/>
            </a:ext>
          </a:extLst>
        </xdr:cNvPr>
        <xdr:cNvSpPr txBox="1"/>
      </xdr:nvSpPr>
      <xdr:spPr>
        <a:xfrm>
          <a:off x="21075727" y="1006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146423</xdr:rowOff>
    </xdr:from>
    <xdr:ext cx="469744" cy="259045"/>
    <xdr:sp macro="" textlink="">
      <xdr:nvSpPr>
        <xdr:cNvPr id="611" name="n_2aveValue【学校施設】&#10;一人当たり面積">
          <a:extLst>
            <a:ext uri="{FF2B5EF4-FFF2-40B4-BE49-F238E27FC236}">
              <a16:creationId xmlns:a16="http://schemas.microsoft.com/office/drawing/2014/main" id="{0B451744-8A22-4AAA-82E9-970ADB79F14C}"/>
            </a:ext>
          </a:extLst>
        </xdr:cNvPr>
        <xdr:cNvSpPr txBox="1"/>
      </xdr:nvSpPr>
      <xdr:spPr>
        <a:xfrm>
          <a:off x="20199427" y="10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152366</xdr:rowOff>
    </xdr:from>
    <xdr:ext cx="469744" cy="259045"/>
    <xdr:sp macro="" textlink="">
      <xdr:nvSpPr>
        <xdr:cNvPr id="612" name="n_3aveValue【学校施設】&#10;一人当たり面積">
          <a:extLst>
            <a:ext uri="{FF2B5EF4-FFF2-40B4-BE49-F238E27FC236}">
              <a16:creationId xmlns:a16="http://schemas.microsoft.com/office/drawing/2014/main" id="{185C59AA-8BCD-420E-9642-576006042C77}"/>
            </a:ext>
          </a:extLst>
        </xdr:cNvPr>
        <xdr:cNvSpPr txBox="1"/>
      </xdr:nvSpPr>
      <xdr:spPr>
        <a:xfrm>
          <a:off x="1931042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22979</xdr:rowOff>
    </xdr:from>
    <xdr:ext cx="469744" cy="259045"/>
    <xdr:sp macro="" textlink="">
      <xdr:nvSpPr>
        <xdr:cNvPr id="613" name="n_4aveValue【学校施設】&#10;一人当たり面積">
          <a:extLst>
            <a:ext uri="{FF2B5EF4-FFF2-40B4-BE49-F238E27FC236}">
              <a16:creationId xmlns:a16="http://schemas.microsoft.com/office/drawing/2014/main" id="{7862AE5F-2368-4D27-9971-13A7A9B91918}"/>
            </a:ext>
          </a:extLst>
        </xdr:cNvPr>
        <xdr:cNvSpPr txBox="1"/>
      </xdr:nvSpPr>
      <xdr:spPr>
        <a:xfrm>
          <a:off x="18421427" y="101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169029</xdr:rowOff>
    </xdr:from>
    <xdr:ext cx="469744" cy="259045"/>
    <xdr:sp macro="" textlink="">
      <xdr:nvSpPr>
        <xdr:cNvPr id="614" name="n_1mainValue【学校施設】&#10;一人当たり面積">
          <a:extLst>
            <a:ext uri="{FF2B5EF4-FFF2-40B4-BE49-F238E27FC236}">
              <a16:creationId xmlns:a16="http://schemas.microsoft.com/office/drawing/2014/main" id="{19D62F08-CF43-4DA3-ABDE-CC77FE7F1393}"/>
            </a:ext>
          </a:extLst>
        </xdr:cNvPr>
        <xdr:cNvSpPr txBox="1"/>
      </xdr:nvSpPr>
      <xdr:spPr>
        <a:xfrm>
          <a:off x="21075727" y="106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103191</xdr:rowOff>
    </xdr:from>
    <xdr:ext cx="469744" cy="259045"/>
    <xdr:sp macro="" textlink="">
      <xdr:nvSpPr>
        <xdr:cNvPr id="615" name="n_2mainValue【学校施設】&#10;一人当たり面積">
          <a:extLst>
            <a:ext uri="{FF2B5EF4-FFF2-40B4-BE49-F238E27FC236}">
              <a16:creationId xmlns:a16="http://schemas.microsoft.com/office/drawing/2014/main" id="{F8D5046D-AE45-458E-941E-3E3928AA7B63}"/>
            </a:ext>
          </a:extLst>
        </xdr:cNvPr>
        <xdr:cNvSpPr txBox="1"/>
      </xdr:nvSpPr>
      <xdr:spPr>
        <a:xfrm>
          <a:off x="20199427" y="1056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4894</xdr:rowOff>
    </xdr:from>
    <xdr:ext cx="469744" cy="259045"/>
    <xdr:sp macro="" textlink="">
      <xdr:nvSpPr>
        <xdr:cNvPr id="616" name="n_3mainValue【学校施設】&#10;一人当たり面積">
          <a:extLst>
            <a:ext uri="{FF2B5EF4-FFF2-40B4-BE49-F238E27FC236}">
              <a16:creationId xmlns:a16="http://schemas.microsoft.com/office/drawing/2014/main" id="{ED6BCFB2-64EF-4D42-A2AC-08C619C9220D}"/>
            </a:ext>
          </a:extLst>
        </xdr:cNvPr>
        <xdr:cNvSpPr txBox="1"/>
      </xdr:nvSpPr>
      <xdr:spPr>
        <a:xfrm>
          <a:off x="19310427" y="1063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21810</xdr:rowOff>
    </xdr:from>
    <xdr:ext cx="469744" cy="259045"/>
    <xdr:sp macro="" textlink="">
      <xdr:nvSpPr>
        <xdr:cNvPr id="617" name="n_4mainValue【学校施設】&#10;一人当たり面積">
          <a:extLst>
            <a:ext uri="{FF2B5EF4-FFF2-40B4-BE49-F238E27FC236}">
              <a16:creationId xmlns:a16="http://schemas.microsoft.com/office/drawing/2014/main" id="{26534231-B289-4777-A992-82E20B228AE2}"/>
            </a:ext>
          </a:extLst>
        </xdr:cNvPr>
        <xdr:cNvSpPr txBox="1"/>
      </xdr:nvSpPr>
      <xdr:spPr>
        <a:xfrm>
          <a:off x="18421427" y="1065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EB710DCA-D1EB-4ED9-AC1F-7EFE4927D46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629D3025-7BC9-4DA8-8048-89B2FFE9EC4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CC101A30-8A21-460A-BB28-3EAB60A9616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563BA59A-0260-4405-A64C-778D05000C0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D91532B5-6C4A-4161-BA7D-126EB5DA6DB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6AE9A06-B44B-4DF8-9D8B-75EBCDB7FF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17C1E151-F9F7-4ABB-B816-8EED26C0F17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232D6A46-CC8C-43D3-B127-983DC76B8B9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80D18AD7-42BD-4271-A48B-BB16D6CD7F2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F65FACEC-4926-4539-AB87-21CD0B3E2E2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D40BE4C-6341-4602-B457-D21D1265C73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3EEDB4BC-650E-41B7-BF01-94CEBF73203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F41374DE-5F93-446D-AAB2-B0F277D9B23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E480D840-5139-4D56-8D82-AD421DA216D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86FBE39D-2A70-4C72-8DBD-12254793AE1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46F197F6-B23E-4BF1-AFA7-9B7EF256798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DB98787B-ADB8-4FAA-9787-EBCD2682F41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E1A807B4-0D7A-4055-870E-8C74415609B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64E465F3-0502-4725-BFB9-16B35962F88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412AF5E7-1E45-4A7E-877A-B1028B5AAC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871EE10C-4712-4039-B37A-66CBEF8608E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FDA42119-F74C-46FF-927C-6F03F34358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28A3EF0A-581D-4BA7-9F1D-90041E3170B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7B4ED499-F545-432D-A060-37B38FB7494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B042F2DF-27C6-4335-AF03-F6808D903BC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2E9E6159-422B-428C-90B7-545A2C17445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2FBEA891-A0F6-44D4-921D-223ACB224B0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5" name="直線コネクタ 644">
          <a:extLst>
            <a:ext uri="{FF2B5EF4-FFF2-40B4-BE49-F238E27FC236}">
              <a16:creationId xmlns:a16="http://schemas.microsoft.com/office/drawing/2014/main" id="{1EB22995-A896-4834-BA13-4FB299D25949}"/>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6" name="テキスト ボックス 645">
          <a:extLst>
            <a:ext uri="{FF2B5EF4-FFF2-40B4-BE49-F238E27FC236}">
              <a16:creationId xmlns:a16="http://schemas.microsoft.com/office/drawing/2014/main" id="{DDA8AFCC-480F-4DAF-9670-EF9644A12F3E}"/>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7" name="直線コネクタ 646">
          <a:extLst>
            <a:ext uri="{FF2B5EF4-FFF2-40B4-BE49-F238E27FC236}">
              <a16:creationId xmlns:a16="http://schemas.microsoft.com/office/drawing/2014/main" id="{A3CFCB4E-A7F7-45FC-9514-420FF0EBD187}"/>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8" name="テキスト ボックス 647">
          <a:extLst>
            <a:ext uri="{FF2B5EF4-FFF2-40B4-BE49-F238E27FC236}">
              <a16:creationId xmlns:a16="http://schemas.microsoft.com/office/drawing/2014/main" id="{CE313D09-643F-437A-B8C6-2507B7E0AD8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9" name="直線コネクタ 648">
          <a:extLst>
            <a:ext uri="{FF2B5EF4-FFF2-40B4-BE49-F238E27FC236}">
              <a16:creationId xmlns:a16="http://schemas.microsoft.com/office/drawing/2014/main" id="{209106AB-43B0-4DE4-9833-3B6ACC07D7A6}"/>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0" name="テキスト ボックス 649">
          <a:extLst>
            <a:ext uri="{FF2B5EF4-FFF2-40B4-BE49-F238E27FC236}">
              <a16:creationId xmlns:a16="http://schemas.microsoft.com/office/drawing/2014/main" id="{E6877182-1C7F-4EEF-8913-52571CB2D39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1" name="直線コネクタ 650">
          <a:extLst>
            <a:ext uri="{FF2B5EF4-FFF2-40B4-BE49-F238E27FC236}">
              <a16:creationId xmlns:a16="http://schemas.microsoft.com/office/drawing/2014/main" id="{7AE30F24-D019-4656-AE79-7BF374550D5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2" name="テキスト ボックス 651">
          <a:extLst>
            <a:ext uri="{FF2B5EF4-FFF2-40B4-BE49-F238E27FC236}">
              <a16:creationId xmlns:a16="http://schemas.microsoft.com/office/drawing/2014/main" id="{F8529AA4-8C85-4BD8-9C3C-2042A3A32D6F}"/>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EDA5902D-99BD-4F97-BC5C-01A443BC9AB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4" name="テキスト ボックス 653">
          <a:extLst>
            <a:ext uri="{FF2B5EF4-FFF2-40B4-BE49-F238E27FC236}">
              <a16:creationId xmlns:a16="http://schemas.microsoft.com/office/drawing/2014/main" id="{82829353-F08A-4407-859D-584A02323CF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公民館】&#10;有形固定資産減価償却率グラフ枠">
          <a:extLst>
            <a:ext uri="{FF2B5EF4-FFF2-40B4-BE49-F238E27FC236}">
              <a16:creationId xmlns:a16="http://schemas.microsoft.com/office/drawing/2014/main" id="{AEC251A8-543C-4819-B117-88737E5FE10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656" name="直線コネクタ 655">
          <a:extLst>
            <a:ext uri="{FF2B5EF4-FFF2-40B4-BE49-F238E27FC236}">
              <a16:creationId xmlns:a16="http://schemas.microsoft.com/office/drawing/2014/main" id="{46B28CC8-FC66-4600-8AE5-2B244FBAD981}"/>
            </a:ext>
          </a:extLst>
        </xdr:cNvPr>
        <xdr:cNvCxnSpPr/>
      </xdr:nvCxnSpPr>
      <xdr:spPr>
        <a:xfrm flipV="1">
          <a:off x="16318864" y="17129761"/>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657" name="【公民館】&#10;有形固定資産減価償却率最小値テキスト">
          <a:extLst>
            <a:ext uri="{FF2B5EF4-FFF2-40B4-BE49-F238E27FC236}">
              <a16:creationId xmlns:a16="http://schemas.microsoft.com/office/drawing/2014/main" id="{1E0C8523-BF1F-4A29-850A-8CA0FAA76A2D}"/>
            </a:ext>
          </a:extLst>
        </xdr:cNvPr>
        <xdr:cNvSpPr txBox="1"/>
      </xdr:nvSpPr>
      <xdr:spPr>
        <a:xfrm>
          <a:off x="16357600" y="1859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658" name="直線コネクタ 657">
          <a:extLst>
            <a:ext uri="{FF2B5EF4-FFF2-40B4-BE49-F238E27FC236}">
              <a16:creationId xmlns:a16="http://schemas.microsoft.com/office/drawing/2014/main" id="{5198741D-BA96-436B-8BF3-FE744816E0BE}"/>
            </a:ext>
          </a:extLst>
        </xdr:cNvPr>
        <xdr:cNvCxnSpPr/>
      </xdr:nvCxnSpPr>
      <xdr:spPr>
        <a:xfrm>
          <a:off x="16230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59" name="【公民館】&#10;有形固定資産減価償却率最大値テキスト">
          <a:extLst>
            <a:ext uri="{FF2B5EF4-FFF2-40B4-BE49-F238E27FC236}">
              <a16:creationId xmlns:a16="http://schemas.microsoft.com/office/drawing/2014/main" id="{3C52C38B-B694-41FE-B4C7-8DE6851A091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60" name="直線コネクタ 659">
          <a:extLst>
            <a:ext uri="{FF2B5EF4-FFF2-40B4-BE49-F238E27FC236}">
              <a16:creationId xmlns:a16="http://schemas.microsoft.com/office/drawing/2014/main" id="{63C0420B-DE36-47D6-B312-7C446EBF1E6C}"/>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90695</xdr:rowOff>
    </xdr:from>
    <xdr:ext cx="405111" cy="259045"/>
    <xdr:sp macro="" textlink="">
      <xdr:nvSpPr>
        <xdr:cNvPr id="661" name="【公民館】&#10;有形固定資産減価償却率平均値テキスト">
          <a:extLst>
            <a:ext uri="{FF2B5EF4-FFF2-40B4-BE49-F238E27FC236}">
              <a16:creationId xmlns:a16="http://schemas.microsoft.com/office/drawing/2014/main" id="{6E33D7DB-ADBA-4D35-A5BA-C9D0B3587D58}"/>
            </a:ext>
          </a:extLst>
        </xdr:cNvPr>
        <xdr:cNvSpPr txBox="1"/>
      </xdr:nvSpPr>
      <xdr:spPr>
        <a:xfrm>
          <a:off x="16357600" y="1775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662" name="フローチャート: 判断 661">
          <a:extLst>
            <a:ext uri="{FF2B5EF4-FFF2-40B4-BE49-F238E27FC236}">
              <a16:creationId xmlns:a16="http://schemas.microsoft.com/office/drawing/2014/main" id="{E73EA618-FD6A-4BF1-A794-36B809F2658C}"/>
            </a:ext>
          </a:extLst>
        </xdr:cNvPr>
        <xdr:cNvSpPr/>
      </xdr:nvSpPr>
      <xdr:spPr>
        <a:xfrm>
          <a:off x="162687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663" name="フローチャート: 判断 662">
          <a:extLst>
            <a:ext uri="{FF2B5EF4-FFF2-40B4-BE49-F238E27FC236}">
              <a16:creationId xmlns:a16="http://schemas.microsoft.com/office/drawing/2014/main" id="{DBAD83F4-4024-496E-9B85-98BE7CE57922}"/>
            </a:ext>
          </a:extLst>
        </xdr:cNvPr>
        <xdr:cNvSpPr/>
      </xdr:nvSpPr>
      <xdr:spPr>
        <a:xfrm>
          <a:off x="15430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xdr:rowOff>
    </xdr:from>
    <xdr:to>
      <xdr:col>76</xdr:col>
      <xdr:colOff>165100</xdr:colOff>
      <xdr:row>103</xdr:row>
      <xdr:rowOff>101854</xdr:rowOff>
    </xdr:to>
    <xdr:sp macro="" textlink="">
      <xdr:nvSpPr>
        <xdr:cNvPr id="664" name="フローチャート: 判断 663">
          <a:extLst>
            <a:ext uri="{FF2B5EF4-FFF2-40B4-BE49-F238E27FC236}">
              <a16:creationId xmlns:a16="http://schemas.microsoft.com/office/drawing/2014/main" id="{A6E6DFFD-76AE-4D43-A2D2-FE050619C3FB}"/>
            </a:ext>
          </a:extLst>
        </xdr:cNvPr>
        <xdr:cNvSpPr/>
      </xdr:nvSpPr>
      <xdr:spPr>
        <a:xfrm>
          <a:off x="14541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xdr:rowOff>
    </xdr:from>
    <xdr:to>
      <xdr:col>72</xdr:col>
      <xdr:colOff>38100</xdr:colOff>
      <xdr:row>103</xdr:row>
      <xdr:rowOff>117856</xdr:rowOff>
    </xdr:to>
    <xdr:sp macro="" textlink="">
      <xdr:nvSpPr>
        <xdr:cNvPr id="665" name="フローチャート: 判断 664">
          <a:extLst>
            <a:ext uri="{FF2B5EF4-FFF2-40B4-BE49-F238E27FC236}">
              <a16:creationId xmlns:a16="http://schemas.microsoft.com/office/drawing/2014/main" id="{A46930DA-154C-4622-95A5-5DCA45EC447A}"/>
            </a:ext>
          </a:extLst>
        </xdr:cNvPr>
        <xdr:cNvSpPr/>
      </xdr:nvSpPr>
      <xdr:spPr>
        <a:xfrm>
          <a:off x="13652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36830</xdr:rowOff>
    </xdr:from>
    <xdr:to>
      <xdr:col>67</xdr:col>
      <xdr:colOff>101600</xdr:colOff>
      <xdr:row>103</xdr:row>
      <xdr:rowOff>138430</xdr:rowOff>
    </xdr:to>
    <xdr:sp macro="" textlink="">
      <xdr:nvSpPr>
        <xdr:cNvPr id="666" name="フローチャート: 判断 665">
          <a:extLst>
            <a:ext uri="{FF2B5EF4-FFF2-40B4-BE49-F238E27FC236}">
              <a16:creationId xmlns:a16="http://schemas.microsoft.com/office/drawing/2014/main" id="{9CD55EA8-A817-4446-AF4B-CE17FE82DAA7}"/>
            </a:ext>
          </a:extLst>
        </xdr:cNvPr>
        <xdr:cNvSpPr/>
      </xdr:nvSpPr>
      <xdr:spPr>
        <a:xfrm>
          <a:off x="12763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BDE380D4-0E6B-4A9F-99C5-7DF0927183D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F14EA691-6404-4194-80B2-B3A37DDCCD6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6571364C-F5AB-4E94-8C50-8F568845E19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DEA54948-C4D8-4991-96F4-10A488A39A1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F372D207-7B99-408E-BCA6-86FD186D81F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139700</xdr:rowOff>
    </xdr:from>
    <xdr:to>
      <xdr:col>85</xdr:col>
      <xdr:colOff>177800</xdr:colOff>
      <xdr:row>101</xdr:row>
      <xdr:rowOff>69850</xdr:rowOff>
    </xdr:to>
    <xdr:sp macro="" textlink="">
      <xdr:nvSpPr>
        <xdr:cNvPr id="672" name="楕円 671">
          <a:extLst>
            <a:ext uri="{FF2B5EF4-FFF2-40B4-BE49-F238E27FC236}">
              <a16:creationId xmlns:a16="http://schemas.microsoft.com/office/drawing/2014/main" id="{0F2E2E84-7AF8-4483-ABC2-8274F28C077E}"/>
            </a:ext>
          </a:extLst>
        </xdr:cNvPr>
        <xdr:cNvSpPr/>
      </xdr:nvSpPr>
      <xdr:spPr>
        <a:xfrm>
          <a:off x="16268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162577</xdr:rowOff>
    </xdr:from>
    <xdr:ext cx="405111" cy="259045"/>
    <xdr:sp macro="" textlink="">
      <xdr:nvSpPr>
        <xdr:cNvPr id="673" name="【公民館】&#10;有形固定資産減価償却率該当値テキスト">
          <a:extLst>
            <a:ext uri="{FF2B5EF4-FFF2-40B4-BE49-F238E27FC236}">
              <a16:creationId xmlns:a16="http://schemas.microsoft.com/office/drawing/2014/main" id="{224DFD3F-0DD6-4BAC-A44A-0B5F5676D1E1}"/>
            </a:ext>
          </a:extLst>
        </xdr:cNvPr>
        <xdr:cNvSpPr txBox="1"/>
      </xdr:nvSpPr>
      <xdr:spPr>
        <a:xfrm>
          <a:off x="16357600"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61976</xdr:rowOff>
    </xdr:from>
    <xdr:to>
      <xdr:col>81</xdr:col>
      <xdr:colOff>101600</xdr:colOff>
      <xdr:row>100</xdr:row>
      <xdr:rowOff>163576</xdr:rowOff>
    </xdr:to>
    <xdr:sp macro="" textlink="">
      <xdr:nvSpPr>
        <xdr:cNvPr id="674" name="楕円 673">
          <a:extLst>
            <a:ext uri="{FF2B5EF4-FFF2-40B4-BE49-F238E27FC236}">
              <a16:creationId xmlns:a16="http://schemas.microsoft.com/office/drawing/2014/main" id="{D421007C-859F-4B5A-A6D4-7B695E330C6F}"/>
            </a:ext>
          </a:extLst>
        </xdr:cNvPr>
        <xdr:cNvSpPr/>
      </xdr:nvSpPr>
      <xdr:spPr>
        <a:xfrm>
          <a:off x="15430500" y="172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112776</xdr:rowOff>
    </xdr:from>
    <xdr:to>
      <xdr:col>85</xdr:col>
      <xdr:colOff>127000</xdr:colOff>
      <xdr:row>101</xdr:row>
      <xdr:rowOff>19050</xdr:rowOff>
    </xdr:to>
    <xdr:cxnSp macro="">
      <xdr:nvCxnSpPr>
        <xdr:cNvPr id="675" name="直線コネクタ 674">
          <a:extLst>
            <a:ext uri="{FF2B5EF4-FFF2-40B4-BE49-F238E27FC236}">
              <a16:creationId xmlns:a16="http://schemas.microsoft.com/office/drawing/2014/main" id="{E3AF1C67-972A-4877-A231-7B3D3C579EFC}"/>
            </a:ext>
          </a:extLst>
        </xdr:cNvPr>
        <xdr:cNvCxnSpPr/>
      </xdr:nvCxnSpPr>
      <xdr:spPr>
        <a:xfrm>
          <a:off x="15481300" y="172577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153415</xdr:rowOff>
    </xdr:from>
    <xdr:to>
      <xdr:col>76</xdr:col>
      <xdr:colOff>165100</xdr:colOff>
      <xdr:row>100</xdr:row>
      <xdr:rowOff>83565</xdr:rowOff>
    </xdr:to>
    <xdr:sp macro="" textlink="">
      <xdr:nvSpPr>
        <xdr:cNvPr id="676" name="楕円 675">
          <a:extLst>
            <a:ext uri="{FF2B5EF4-FFF2-40B4-BE49-F238E27FC236}">
              <a16:creationId xmlns:a16="http://schemas.microsoft.com/office/drawing/2014/main" id="{6C705A0D-0725-479D-8645-1682941D92DF}"/>
            </a:ext>
          </a:extLst>
        </xdr:cNvPr>
        <xdr:cNvSpPr/>
      </xdr:nvSpPr>
      <xdr:spPr>
        <a:xfrm>
          <a:off x="14541500" y="171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32765</xdr:rowOff>
    </xdr:from>
    <xdr:to>
      <xdr:col>81</xdr:col>
      <xdr:colOff>50800</xdr:colOff>
      <xdr:row>100</xdr:row>
      <xdr:rowOff>112776</xdr:rowOff>
    </xdr:to>
    <xdr:cxnSp macro="">
      <xdr:nvCxnSpPr>
        <xdr:cNvPr id="677" name="直線コネクタ 676">
          <a:extLst>
            <a:ext uri="{FF2B5EF4-FFF2-40B4-BE49-F238E27FC236}">
              <a16:creationId xmlns:a16="http://schemas.microsoft.com/office/drawing/2014/main" id="{8A5A362A-9D89-43F3-BDF4-0823B134E8AA}"/>
            </a:ext>
          </a:extLst>
        </xdr:cNvPr>
        <xdr:cNvCxnSpPr/>
      </xdr:nvCxnSpPr>
      <xdr:spPr>
        <a:xfrm>
          <a:off x="14592300" y="1717776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2539</xdr:rowOff>
    </xdr:from>
    <xdr:to>
      <xdr:col>72</xdr:col>
      <xdr:colOff>38100</xdr:colOff>
      <xdr:row>101</xdr:row>
      <xdr:rowOff>104139</xdr:rowOff>
    </xdr:to>
    <xdr:sp macro="" textlink="">
      <xdr:nvSpPr>
        <xdr:cNvPr id="678" name="楕円 677">
          <a:extLst>
            <a:ext uri="{FF2B5EF4-FFF2-40B4-BE49-F238E27FC236}">
              <a16:creationId xmlns:a16="http://schemas.microsoft.com/office/drawing/2014/main" id="{C8F463BF-B49D-4F2F-AA0E-1BC9DDECD04A}"/>
            </a:ext>
          </a:extLst>
        </xdr:cNvPr>
        <xdr:cNvSpPr/>
      </xdr:nvSpPr>
      <xdr:spPr>
        <a:xfrm>
          <a:off x="13652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32765</xdr:rowOff>
    </xdr:from>
    <xdr:to>
      <xdr:col>76</xdr:col>
      <xdr:colOff>114300</xdr:colOff>
      <xdr:row>101</xdr:row>
      <xdr:rowOff>53339</xdr:rowOff>
    </xdr:to>
    <xdr:cxnSp macro="">
      <xdr:nvCxnSpPr>
        <xdr:cNvPr id="679" name="直線コネクタ 678">
          <a:extLst>
            <a:ext uri="{FF2B5EF4-FFF2-40B4-BE49-F238E27FC236}">
              <a16:creationId xmlns:a16="http://schemas.microsoft.com/office/drawing/2014/main" id="{2B8CEA69-274A-4F51-A02F-E1E8936422E2}"/>
            </a:ext>
          </a:extLst>
        </xdr:cNvPr>
        <xdr:cNvCxnSpPr/>
      </xdr:nvCxnSpPr>
      <xdr:spPr>
        <a:xfrm flipV="1">
          <a:off x="13703300" y="17177765"/>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105411</xdr:rowOff>
    </xdr:from>
    <xdr:to>
      <xdr:col>67</xdr:col>
      <xdr:colOff>101600</xdr:colOff>
      <xdr:row>101</xdr:row>
      <xdr:rowOff>35561</xdr:rowOff>
    </xdr:to>
    <xdr:sp macro="" textlink="">
      <xdr:nvSpPr>
        <xdr:cNvPr id="680" name="楕円 679">
          <a:extLst>
            <a:ext uri="{FF2B5EF4-FFF2-40B4-BE49-F238E27FC236}">
              <a16:creationId xmlns:a16="http://schemas.microsoft.com/office/drawing/2014/main" id="{F7FF2F23-6B73-472A-BE6E-FC62053AF5C8}"/>
            </a:ext>
          </a:extLst>
        </xdr:cNvPr>
        <xdr:cNvSpPr/>
      </xdr:nvSpPr>
      <xdr:spPr>
        <a:xfrm>
          <a:off x="12763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156211</xdr:rowOff>
    </xdr:from>
    <xdr:to>
      <xdr:col>71</xdr:col>
      <xdr:colOff>177800</xdr:colOff>
      <xdr:row>101</xdr:row>
      <xdr:rowOff>53339</xdr:rowOff>
    </xdr:to>
    <xdr:cxnSp macro="">
      <xdr:nvCxnSpPr>
        <xdr:cNvPr id="681" name="直線コネクタ 680">
          <a:extLst>
            <a:ext uri="{FF2B5EF4-FFF2-40B4-BE49-F238E27FC236}">
              <a16:creationId xmlns:a16="http://schemas.microsoft.com/office/drawing/2014/main" id="{C550FE36-DEBE-42C2-A78C-6B46059B2306}"/>
            </a:ext>
          </a:extLst>
        </xdr:cNvPr>
        <xdr:cNvCxnSpPr/>
      </xdr:nvCxnSpPr>
      <xdr:spPr>
        <a:xfrm>
          <a:off x="12814300" y="173012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138701</xdr:rowOff>
    </xdr:from>
    <xdr:ext cx="405111" cy="259045"/>
    <xdr:sp macro="" textlink="">
      <xdr:nvSpPr>
        <xdr:cNvPr id="682" name="n_1aveValue【公民館】&#10;有形固定資産減価償却率">
          <a:extLst>
            <a:ext uri="{FF2B5EF4-FFF2-40B4-BE49-F238E27FC236}">
              <a16:creationId xmlns:a16="http://schemas.microsoft.com/office/drawing/2014/main" id="{8AAD9BC2-2276-468D-8BD2-5BA528D91F5E}"/>
            </a:ext>
          </a:extLst>
        </xdr:cNvPr>
        <xdr:cNvSpPr txBox="1"/>
      </xdr:nvSpPr>
      <xdr:spPr>
        <a:xfrm>
          <a:off x="152660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92981</xdr:rowOff>
    </xdr:from>
    <xdr:ext cx="405111" cy="259045"/>
    <xdr:sp macro="" textlink="">
      <xdr:nvSpPr>
        <xdr:cNvPr id="683" name="n_2aveValue【公民館】&#10;有形固定資産減価償却率">
          <a:extLst>
            <a:ext uri="{FF2B5EF4-FFF2-40B4-BE49-F238E27FC236}">
              <a16:creationId xmlns:a16="http://schemas.microsoft.com/office/drawing/2014/main" id="{116098AF-BBAD-4B0B-A8EF-7F9FB27E929B}"/>
            </a:ext>
          </a:extLst>
        </xdr:cNvPr>
        <xdr:cNvSpPr txBox="1"/>
      </xdr:nvSpPr>
      <xdr:spPr>
        <a:xfrm>
          <a:off x="14389744"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108983</xdr:rowOff>
    </xdr:from>
    <xdr:ext cx="405111" cy="259045"/>
    <xdr:sp macro="" textlink="">
      <xdr:nvSpPr>
        <xdr:cNvPr id="684" name="n_3aveValue【公民館】&#10;有形固定資産減価償却率">
          <a:extLst>
            <a:ext uri="{FF2B5EF4-FFF2-40B4-BE49-F238E27FC236}">
              <a16:creationId xmlns:a16="http://schemas.microsoft.com/office/drawing/2014/main" id="{3ED3CCAC-8BE7-4D7A-9B06-182FA6AA6060}"/>
            </a:ext>
          </a:extLst>
        </xdr:cNvPr>
        <xdr:cNvSpPr txBox="1"/>
      </xdr:nvSpPr>
      <xdr:spPr>
        <a:xfrm>
          <a:off x="13500744" y="1776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129557</xdr:rowOff>
    </xdr:from>
    <xdr:ext cx="405111" cy="259045"/>
    <xdr:sp macro="" textlink="">
      <xdr:nvSpPr>
        <xdr:cNvPr id="685" name="n_4aveValue【公民館】&#10;有形固定資産減価償却率">
          <a:extLst>
            <a:ext uri="{FF2B5EF4-FFF2-40B4-BE49-F238E27FC236}">
              <a16:creationId xmlns:a16="http://schemas.microsoft.com/office/drawing/2014/main" id="{AD74184F-1178-4528-BC4F-DF5E5AE77A43}"/>
            </a:ext>
          </a:extLst>
        </xdr:cNvPr>
        <xdr:cNvSpPr txBox="1"/>
      </xdr:nvSpPr>
      <xdr:spPr>
        <a:xfrm>
          <a:off x="12611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8653</xdr:rowOff>
    </xdr:from>
    <xdr:ext cx="405111" cy="259045"/>
    <xdr:sp macro="" textlink="">
      <xdr:nvSpPr>
        <xdr:cNvPr id="686" name="n_1mainValue【公民館】&#10;有形固定資産減価償却率">
          <a:extLst>
            <a:ext uri="{FF2B5EF4-FFF2-40B4-BE49-F238E27FC236}">
              <a16:creationId xmlns:a16="http://schemas.microsoft.com/office/drawing/2014/main" id="{18F4F6F3-31AD-45F1-A570-18D573B58253}"/>
            </a:ext>
          </a:extLst>
        </xdr:cNvPr>
        <xdr:cNvSpPr txBox="1"/>
      </xdr:nvSpPr>
      <xdr:spPr>
        <a:xfrm>
          <a:off x="15266044" y="1698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100092</xdr:rowOff>
    </xdr:from>
    <xdr:ext cx="405111" cy="259045"/>
    <xdr:sp macro="" textlink="">
      <xdr:nvSpPr>
        <xdr:cNvPr id="687" name="n_2mainValue【公民館】&#10;有形固定資産減価償却率">
          <a:extLst>
            <a:ext uri="{FF2B5EF4-FFF2-40B4-BE49-F238E27FC236}">
              <a16:creationId xmlns:a16="http://schemas.microsoft.com/office/drawing/2014/main" id="{C97BD5A3-7A07-4D8E-8A2F-FE9C8AC6C7BC}"/>
            </a:ext>
          </a:extLst>
        </xdr:cNvPr>
        <xdr:cNvSpPr txBox="1"/>
      </xdr:nvSpPr>
      <xdr:spPr>
        <a:xfrm>
          <a:off x="14389744" y="1690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120666</xdr:rowOff>
    </xdr:from>
    <xdr:ext cx="405111" cy="259045"/>
    <xdr:sp macro="" textlink="">
      <xdr:nvSpPr>
        <xdr:cNvPr id="688" name="n_3mainValue【公民館】&#10;有形固定資産減価償却率">
          <a:extLst>
            <a:ext uri="{FF2B5EF4-FFF2-40B4-BE49-F238E27FC236}">
              <a16:creationId xmlns:a16="http://schemas.microsoft.com/office/drawing/2014/main" id="{F97EE05C-A95B-441C-999B-696CB801E643}"/>
            </a:ext>
          </a:extLst>
        </xdr:cNvPr>
        <xdr:cNvSpPr txBox="1"/>
      </xdr:nvSpPr>
      <xdr:spPr>
        <a:xfrm>
          <a:off x="13500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52088</xdr:rowOff>
    </xdr:from>
    <xdr:ext cx="405111" cy="259045"/>
    <xdr:sp macro="" textlink="">
      <xdr:nvSpPr>
        <xdr:cNvPr id="689" name="n_4mainValue【公民館】&#10;有形固定資産減価償却率">
          <a:extLst>
            <a:ext uri="{FF2B5EF4-FFF2-40B4-BE49-F238E27FC236}">
              <a16:creationId xmlns:a16="http://schemas.microsoft.com/office/drawing/2014/main" id="{B7A8B179-9758-4CEA-AC1A-F2D593F5BA96}"/>
            </a:ext>
          </a:extLst>
        </xdr:cNvPr>
        <xdr:cNvSpPr txBox="1"/>
      </xdr:nvSpPr>
      <xdr:spPr>
        <a:xfrm>
          <a:off x="12611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3AF3DE01-AA9E-4C3F-95CE-C2D7B4A0D53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E6C231C1-C0D6-40B5-805A-4C64C36FD80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5541F3B5-5EC0-4E43-8520-7C4F2FFF28A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7C2B8D95-7BBE-4CF6-BA6F-262BC5FE6F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ABA728CC-D1B0-436B-ACB5-4480599916A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6B83BACE-2344-46C7-A986-66099B15021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502503B0-96A5-40CE-B33C-1153FBA27E7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BCFD5BFF-F211-4649-ACEE-565618FBF50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07CC4783-28BC-4FE5-94A8-40E06DBDECB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9A540571-96CA-4BA9-8DE7-FB3A904841B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0" name="直線コネクタ 699">
          <a:extLst>
            <a:ext uri="{FF2B5EF4-FFF2-40B4-BE49-F238E27FC236}">
              <a16:creationId xmlns:a16="http://schemas.microsoft.com/office/drawing/2014/main" id="{6781F491-3CE0-4743-B312-D7C0727B36A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1" name="テキスト ボックス 700">
          <a:extLst>
            <a:ext uri="{FF2B5EF4-FFF2-40B4-BE49-F238E27FC236}">
              <a16:creationId xmlns:a16="http://schemas.microsoft.com/office/drawing/2014/main" id="{A3CF2702-6BD5-44E2-AF57-D0EA0139B87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2" name="直線コネクタ 701">
          <a:extLst>
            <a:ext uri="{FF2B5EF4-FFF2-40B4-BE49-F238E27FC236}">
              <a16:creationId xmlns:a16="http://schemas.microsoft.com/office/drawing/2014/main" id="{420CF6C8-92D8-45D3-90C3-57BB14F5B1A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3" name="テキスト ボックス 702">
          <a:extLst>
            <a:ext uri="{FF2B5EF4-FFF2-40B4-BE49-F238E27FC236}">
              <a16:creationId xmlns:a16="http://schemas.microsoft.com/office/drawing/2014/main" id="{E639104A-9F96-4D95-A747-1FA2D0BC659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4" name="直線コネクタ 703">
          <a:extLst>
            <a:ext uri="{FF2B5EF4-FFF2-40B4-BE49-F238E27FC236}">
              <a16:creationId xmlns:a16="http://schemas.microsoft.com/office/drawing/2014/main" id="{32F57BA6-8790-4D1E-A294-7D0A3DB9DFA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5" name="テキスト ボックス 704">
          <a:extLst>
            <a:ext uri="{FF2B5EF4-FFF2-40B4-BE49-F238E27FC236}">
              <a16:creationId xmlns:a16="http://schemas.microsoft.com/office/drawing/2014/main" id="{926F8CE8-0FA6-4B0A-9C78-76915ED0C31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6" name="直線コネクタ 705">
          <a:extLst>
            <a:ext uri="{FF2B5EF4-FFF2-40B4-BE49-F238E27FC236}">
              <a16:creationId xmlns:a16="http://schemas.microsoft.com/office/drawing/2014/main" id="{FCE035EC-C591-4A7D-B0AF-2D156C360DB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7" name="テキスト ボックス 706">
          <a:extLst>
            <a:ext uri="{FF2B5EF4-FFF2-40B4-BE49-F238E27FC236}">
              <a16:creationId xmlns:a16="http://schemas.microsoft.com/office/drawing/2014/main" id="{36B8E7F3-9037-400E-B759-6E8DA55185C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a:extLst>
            <a:ext uri="{FF2B5EF4-FFF2-40B4-BE49-F238E27FC236}">
              <a16:creationId xmlns:a16="http://schemas.microsoft.com/office/drawing/2014/main" id="{077C353A-4582-4613-9838-0FF19D2750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a:extLst>
            <a:ext uri="{FF2B5EF4-FFF2-40B4-BE49-F238E27FC236}">
              <a16:creationId xmlns:a16="http://schemas.microsoft.com/office/drawing/2014/main" id="{F52198D2-0817-4057-AA93-1134ACE6417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公民館】&#10;一人当たり面積グラフ枠">
          <a:extLst>
            <a:ext uri="{FF2B5EF4-FFF2-40B4-BE49-F238E27FC236}">
              <a16:creationId xmlns:a16="http://schemas.microsoft.com/office/drawing/2014/main" id="{A02F8769-B84D-43B3-9B63-C5C9007050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711" name="直線コネクタ 710">
          <a:extLst>
            <a:ext uri="{FF2B5EF4-FFF2-40B4-BE49-F238E27FC236}">
              <a16:creationId xmlns:a16="http://schemas.microsoft.com/office/drawing/2014/main" id="{E08A79B2-47F3-4E59-A3B9-2C7979D368B7}"/>
            </a:ext>
          </a:extLst>
        </xdr:cNvPr>
        <xdr:cNvCxnSpPr/>
      </xdr:nvCxnSpPr>
      <xdr:spPr>
        <a:xfrm flipV="1">
          <a:off x="22160864" y="1739265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712" name="【公民館】&#10;一人当たり面積最小値テキスト">
          <a:extLst>
            <a:ext uri="{FF2B5EF4-FFF2-40B4-BE49-F238E27FC236}">
              <a16:creationId xmlns:a16="http://schemas.microsoft.com/office/drawing/2014/main" id="{817DE5F2-EE1D-4B40-B775-6936538871D3}"/>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713" name="直線コネクタ 712">
          <a:extLst>
            <a:ext uri="{FF2B5EF4-FFF2-40B4-BE49-F238E27FC236}">
              <a16:creationId xmlns:a16="http://schemas.microsoft.com/office/drawing/2014/main" id="{6170D832-2F52-4EDA-81C7-2CAB58F8226E}"/>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714" name="【公民館】&#10;一人当たり面積最大値テキスト">
          <a:extLst>
            <a:ext uri="{FF2B5EF4-FFF2-40B4-BE49-F238E27FC236}">
              <a16:creationId xmlns:a16="http://schemas.microsoft.com/office/drawing/2014/main" id="{6425915B-ADB1-481A-B5B2-0F0AB432E09E}"/>
            </a:ext>
          </a:extLst>
        </xdr:cNvPr>
        <xdr:cNvSpPr txBox="1"/>
      </xdr:nvSpPr>
      <xdr:spPr>
        <a:xfrm>
          <a:off x="22199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715" name="直線コネクタ 714">
          <a:extLst>
            <a:ext uri="{FF2B5EF4-FFF2-40B4-BE49-F238E27FC236}">
              <a16:creationId xmlns:a16="http://schemas.microsoft.com/office/drawing/2014/main" id="{735F9515-BAE3-4119-A2B5-BAED90B4F062}"/>
            </a:ext>
          </a:extLst>
        </xdr:cNvPr>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22114</xdr:rowOff>
    </xdr:from>
    <xdr:ext cx="469744" cy="259045"/>
    <xdr:sp macro="" textlink="">
      <xdr:nvSpPr>
        <xdr:cNvPr id="716" name="【公民館】&#10;一人当たり面積平均値テキスト">
          <a:extLst>
            <a:ext uri="{FF2B5EF4-FFF2-40B4-BE49-F238E27FC236}">
              <a16:creationId xmlns:a16="http://schemas.microsoft.com/office/drawing/2014/main" id="{84CB398A-14D4-40AD-B0BB-F15585E8BEDB}"/>
            </a:ext>
          </a:extLst>
        </xdr:cNvPr>
        <xdr:cNvSpPr txBox="1"/>
      </xdr:nvSpPr>
      <xdr:spPr>
        <a:xfrm>
          <a:off x="22199600" y="18024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717" name="フローチャート: 判断 716">
          <a:extLst>
            <a:ext uri="{FF2B5EF4-FFF2-40B4-BE49-F238E27FC236}">
              <a16:creationId xmlns:a16="http://schemas.microsoft.com/office/drawing/2014/main" id="{C2C64A81-BD3B-402D-BE16-F8F33A3B502D}"/>
            </a:ext>
          </a:extLst>
        </xdr:cNvPr>
        <xdr:cNvSpPr/>
      </xdr:nvSpPr>
      <xdr:spPr>
        <a:xfrm>
          <a:off x="221107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718" name="フローチャート: 判断 717">
          <a:extLst>
            <a:ext uri="{FF2B5EF4-FFF2-40B4-BE49-F238E27FC236}">
              <a16:creationId xmlns:a16="http://schemas.microsoft.com/office/drawing/2014/main" id="{4C0CF485-ED0F-4C7D-9E3F-C623A3DB4886}"/>
            </a:ext>
          </a:extLst>
        </xdr:cNvPr>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160274</xdr:rowOff>
    </xdr:from>
    <xdr:to>
      <xdr:col>107</xdr:col>
      <xdr:colOff>101600</xdr:colOff>
      <xdr:row>105</xdr:row>
      <xdr:rowOff>90424</xdr:rowOff>
    </xdr:to>
    <xdr:sp macro="" textlink="">
      <xdr:nvSpPr>
        <xdr:cNvPr id="719" name="フローチャート: 判断 718">
          <a:extLst>
            <a:ext uri="{FF2B5EF4-FFF2-40B4-BE49-F238E27FC236}">
              <a16:creationId xmlns:a16="http://schemas.microsoft.com/office/drawing/2014/main" id="{DE431056-4A55-4756-AB62-1DF86415AD32}"/>
            </a:ext>
          </a:extLst>
        </xdr:cNvPr>
        <xdr:cNvSpPr/>
      </xdr:nvSpPr>
      <xdr:spPr>
        <a:xfrm>
          <a:off x="20383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720" name="フローチャート: 判断 719">
          <a:extLst>
            <a:ext uri="{FF2B5EF4-FFF2-40B4-BE49-F238E27FC236}">
              <a16:creationId xmlns:a16="http://schemas.microsoft.com/office/drawing/2014/main" id="{A2E4736F-12A2-46A4-9DFE-3D5C667108F8}"/>
            </a:ext>
          </a:extLst>
        </xdr:cNvPr>
        <xdr:cNvSpPr/>
      </xdr:nvSpPr>
      <xdr:spPr>
        <a:xfrm>
          <a:off x="19494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721" name="フローチャート: 判断 720">
          <a:extLst>
            <a:ext uri="{FF2B5EF4-FFF2-40B4-BE49-F238E27FC236}">
              <a16:creationId xmlns:a16="http://schemas.microsoft.com/office/drawing/2014/main" id="{E2815F8E-E9FB-46F9-A0DE-BB3D66BB3DEB}"/>
            </a:ext>
          </a:extLst>
        </xdr:cNvPr>
        <xdr:cNvSpPr/>
      </xdr:nvSpPr>
      <xdr:spPr>
        <a:xfrm>
          <a:off x="18605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E4615BA1-781C-4997-A56F-810F1320455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85032AB5-D4B3-4A08-9797-C60197D738C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89F03266-475A-4B43-8D4F-FAC468EEB6E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E7AA642F-9284-460D-A7E5-D723461EA18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A5BCA534-CC5D-4905-920D-433034E82B7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121413</xdr:rowOff>
    </xdr:from>
    <xdr:to>
      <xdr:col>116</xdr:col>
      <xdr:colOff>114300</xdr:colOff>
      <xdr:row>104</xdr:row>
      <xdr:rowOff>51563</xdr:rowOff>
    </xdr:to>
    <xdr:sp macro="" textlink="">
      <xdr:nvSpPr>
        <xdr:cNvPr id="727" name="楕円 726">
          <a:extLst>
            <a:ext uri="{FF2B5EF4-FFF2-40B4-BE49-F238E27FC236}">
              <a16:creationId xmlns:a16="http://schemas.microsoft.com/office/drawing/2014/main" id="{B5FFDB89-29CC-4E94-A789-6BEB6F8E53A8}"/>
            </a:ext>
          </a:extLst>
        </xdr:cNvPr>
        <xdr:cNvSpPr/>
      </xdr:nvSpPr>
      <xdr:spPr>
        <a:xfrm>
          <a:off x="221107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144290</xdr:rowOff>
    </xdr:from>
    <xdr:ext cx="469744" cy="259045"/>
    <xdr:sp macro="" textlink="">
      <xdr:nvSpPr>
        <xdr:cNvPr id="728" name="【公民館】&#10;一人当たり面積該当値テキスト">
          <a:extLst>
            <a:ext uri="{FF2B5EF4-FFF2-40B4-BE49-F238E27FC236}">
              <a16:creationId xmlns:a16="http://schemas.microsoft.com/office/drawing/2014/main" id="{503F05B8-9B26-48A0-8611-17FF3A36352A}"/>
            </a:ext>
          </a:extLst>
        </xdr:cNvPr>
        <xdr:cNvSpPr txBox="1"/>
      </xdr:nvSpPr>
      <xdr:spPr>
        <a:xfrm>
          <a:off x="22199600" y="1763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135128</xdr:rowOff>
    </xdr:from>
    <xdr:to>
      <xdr:col>112</xdr:col>
      <xdr:colOff>38100</xdr:colOff>
      <xdr:row>104</xdr:row>
      <xdr:rowOff>65278</xdr:rowOff>
    </xdr:to>
    <xdr:sp macro="" textlink="">
      <xdr:nvSpPr>
        <xdr:cNvPr id="729" name="楕円 728">
          <a:extLst>
            <a:ext uri="{FF2B5EF4-FFF2-40B4-BE49-F238E27FC236}">
              <a16:creationId xmlns:a16="http://schemas.microsoft.com/office/drawing/2014/main" id="{49D7E2DE-4060-45C7-A877-C5B4D6A55006}"/>
            </a:ext>
          </a:extLst>
        </xdr:cNvPr>
        <xdr:cNvSpPr/>
      </xdr:nvSpPr>
      <xdr:spPr>
        <a:xfrm>
          <a:off x="212725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763</xdr:rowOff>
    </xdr:from>
    <xdr:to>
      <xdr:col>116</xdr:col>
      <xdr:colOff>63500</xdr:colOff>
      <xdr:row>104</xdr:row>
      <xdr:rowOff>14478</xdr:rowOff>
    </xdr:to>
    <xdr:cxnSp macro="">
      <xdr:nvCxnSpPr>
        <xdr:cNvPr id="730" name="直線コネクタ 729">
          <a:extLst>
            <a:ext uri="{FF2B5EF4-FFF2-40B4-BE49-F238E27FC236}">
              <a16:creationId xmlns:a16="http://schemas.microsoft.com/office/drawing/2014/main" id="{EDAED918-C2D7-472A-A99B-0BBF82EC5219}"/>
            </a:ext>
          </a:extLst>
        </xdr:cNvPr>
        <xdr:cNvCxnSpPr/>
      </xdr:nvCxnSpPr>
      <xdr:spPr>
        <a:xfrm flipV="1">
          <a:off x="21323300" y="1783156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148844</xdr:rowOff>
    </xdr:from>
    <xdr:to>
      <xdr:col>107</xdr:col>
      <xdr:colOff>101600</xdr:colOff>
      <xdr:row>104</xdr:row>
      <xdr:rowOff>78994</xdr:rowOff>
    </xdr:to>
    <xdr:sp macro="" textlink="">
      <xdr:nvSpPr>
        <xdr:cNvPr id="731" name="楕円 730">
          <a:extLst>
            <a:ext uri="{FF2B5EF4-FFF2-40B4-BE49-F238E27FC236}">
              <a16:creationId xmlns:a16="http://schemas.microsoft.com/office/drawing/2014/main" id="{C802F8E3-DDB1-421D-8565-B24FA0B49F2F}"/>
            </a:ext>
          </a:extLst>
        </xdr:cNvPr>
        <xdr:cNvSpPr/>
      </xdr:nvSpPr>
      <xdr:spPr>
        <a:xfrm>
          <a:off x="20383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xdr:rowOff>
    </xdr:from>
    <xdr:to>
      <xdr:col>111</xdr:col>
      <xdr:colOff>177800</xdr:colOff>
      <xdr:row>104</xdr:row>
      <xdr:rowOff>28194</xdr:rowOff>
    </xdr:to>
    <xdr:cxnSp macro="">
      <xdr:nvCxnSpPr>
        <xdr:cNvPr id="732" name="直線コネクタ 731">
          <a:extLst>
            <a:ext uri="{FF2B5EF4-FFF2-40B4-BE49-F238E27FC236}">
              <a16:creationId xmlns:a16="http://schemas.microsoft.com/office/drawing/2014/main" id="{986787E0-B60B-4AEF-9F4D-9989F516C5E1}"/>
            </a:ext>
          </a:extLst>
        </xdr:cNvPr>
        <xdr:cNvCxnSpPr/>
      </xdr:nvCxnSpPr>
      <xdr:spPr>
        <a:xfrm flipV="1">
          <a:off x="20434300" y="178452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733" name="楕円 732">
          <a:extLst>
            <a:ext uri="{FF2B5EF4-FFF2-40B4-BE49-F238E27FC236}">
              <a16:creationId xmlns:a16="http://schemas.microsoft.com/office/drawing/2014/main" id="{5DE43305-0565-4E59-89C4-47C39BF6D694}"/>
            </a:ext>
          </a:extLst>
        </xdr:cNvPr>
        <xdr:cNvSpPr/>
      </xdr:nvSpPr>
      <xdr:spPr>
        <a:xfrm>
          <a:off x="19494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28194</xdr:rowOff>
    </xdr:from>
    <xdr:to>
      <xdr:col>107</xdr:col>
      <xdr:colOff>50800</xdr:colOff>
      <xdr:row>106</xdr:row>
      <xdr:rowOff>115063</xdr:rowOff>
    </xdr:to>
    <xdr:cxnSp macro="">
      <xdr:nvCxnSpPr>
        <xdr:cNvPr id="734" name="直線コネクタ 733">
          <a:extLst>
            <a:ext uri="{FF2B5EF4-FFF2-40B4-BE49-F238E27FC236}">
              <a16:creationId xmlns:a16="http://schemas.microsoft.com/office/drawing/2014/main" id="{3C00E401-E4D9-4DA3-94A6-BDB1A24252F6}"/>
            </a:ext>
          </a:extLst>
        </xdr:cNvPr>
        <xdr:cNvCxnSpPr/>
      </xdr:nvCxnSpPr>
      <xdr:spPr>
        <a:xfrm flipV="1">
          <a:off x="19545300" y="17858994"/>
          <a:ext cx="889000" cy="4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735" name="楕円 734">
          <a:extLst>
            <a:ext uri="{FF2B5EF4-FFF2-40B4-BE49-F238E27FC236}">
              <a16:creationId xmlns:a16="http://schemas.microsoft.com/office/drawing/2014/main" id="{CDA33BC6-D3CA-4F00-B40B-ED539F7F4AAE}"/>
            </a:ext>
          </a:extLst>
        </xdr:cNvPr>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115063</xdr:rowOff>
    </xdr:from>
    <xdr:to>
      <xdr:col>102</xdr:col>
      <xdr:colOff>114300</xdr:colOff>
      <xdr:row>106</xdr:row>
      <xdr:rowOff>121920</xdr:rowOff>
    </xdr:to>
    <xdr:cxnSp macro="">
      <xdr:nvCxnSpPr>
        <xdr:cNvPr id="736" name="直線コネクタ 735">
          <a:extLst>
            <a:ext uri="{FF2B5EF4-FFF2-40B4-BE49-F238E27FC236}">
              <a16:creationId xmlns:a16="http://schemas.microsoft.com/office/drawing/2014/main" id="{53441F52-3DF1-4191-B01E-A1F327158CB6}"/>
            </a:ext>
          </a:extLst>
        </xdr:cNvPr>
        <xdr:cNvCxnSpPr/>
      </xdr:nvCxnSpPr>
      <xdr:spPr>
        <a:xfrm flipV="1">
          <a:off x="18656300" y="1828876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97553</xdr:rowOff>
    </xdr:from>
    <xdr:ext cx="469744" cy="259045"/>
    <xdr:sp macro="" textlink="">
      <xdr:nvSpPr>
        <xdr:cNvPr id="737" name="n_1aveValue【公民館】&#10;一人当たり面積">
          <a:extLst>
            <a:ext uri="{FF2B5EF4-FFF2-40B4-BE49-F238E27FC236}">
              <a16:creationId xmlns:a16="http://schemas.microsoft.com/office/drawing/2014/main" id="{CAE1388A-7CD1-4B0E-AA0A-964C61BF12BE}"/>
            </a:ext>
          </a:extLst>
        </xdr:cNvPr>
        <xdr:cNvSpPr txBox="1"/>
      </xdr:nvSpPr>
      <xdr:spPr>
        <a:xfrm>
          <a:off x="21075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81551</xdr:rowOff>
    </xdr:from>
    <xdr:ext cx="469744" cy="259045"/>
    <xdr:sp macro="" textlink="">
      <xdr:nvSpPr>
        <xdr:cNvPr id="738" name="n_2aveValue【公民館】&#10;一人当たり面積">
          <a:extLst>
            <a:ext uri="{FF2B5EF4-FFF2-40B4-BE49-F238E27FC236}">
              <a16:creationId xmlns:a16="http://schemas.microsoft.com/office/drawing/2014/main" id="{D2C010ED-481E-4DEF-8680-07E64E101480}"/>
            </a:ext>
          </a:extLst>
        </xdr:cNvPr>
        <xdr:cNvSpPr txBox="1"/>
      </xdr:nvSpPr>
      <xdr:spPr>
        <a:xfrm>
          <a:off x="20199427"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70375</xdr:rowOff>
    </xdr:from>
    <xdr:ext cx="469744" cy="259045"/>
    <xdr:sp macro="" textlink="">
      <xdr:nvSpPr>
        <xdr:cNvPr id="739" name="n_3aveValue【公民館】&#10;一人当たり面積">
          <a:extLst>
            <a:ext uri="{FF2B5EF4-FFF2-40B4-BE49-F238E27FC236}">
              <a16:creationId xmlns:a16="http://schemas.microsoft.com/office/drawing/2014/main" id="{637E3101-F35C-4240-A091-24E3B1D6F2EA}"/>
            </a:ext>
          </a:extLst>
        </xdr:cNvPr>
        <xdr:cNvSpPr txBox="1"/>
      </xdr:nvSpPr>
      <xdr:spPr>
        <a:xfrm>
          <a:off x="19310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95521</xdr:rowOff>
    </xdr:from>
    <xdr:ext cx="469744" cy="259045"/>
    <xdr:sp macro="" textlink="">
      <xdr:nvSpPr>
        <xdr:cNvPr id="740" name="n_4aveValue【公民館】&#10;一人当たり面積">
          <a:extLst>
            <a:ext uri="{FF2B5EF4-FFF2-40B4-BE49-F238E27FC236}">
              <a16:creationId xmlns:a16="http://schemas.microsoft.com/office/drawing/2014/main" id="{E73AEC73-6383-488F-A6AD-931C94E2C1DD}"/>
            </a:ext>
          </a:extLst>
        </xdr:cNvPr>
        <xdr:cNvSpPr txBox="1"/>
      </xdr:nvSpPr>
      <xdr:spPr>
        <a:xfrm>
          <a:off x="18421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81805</xdr:rowOff>
    </xdr:from>
    <xdr:ext cx="469744" cy="259045"/>
    <xdr:sp macro="" textlink="">
      <xdr:nvSpPr>
        <xdr:cNvPr id="741" name="n_1mainValue【公民館】&#10;一人当たり面積">
          <a:extLst>
            <a:ext uri="{FF2B5EF4-FFF2-40B4-BE49-F238E27FC236}">
              <a16:creationId xmlns:a16="http://schemas.microsoft.com/office/drawing/2014/main" id="{682BAFE5-4194-4C11-B1CA-CCAB9BB6E3D2}"/>
            </a:ext>
          </a:extLst>
        </xdr:cNvPr>
        <xdr:cNvSpPr txBox="1"/>
      </xdr:nvSpPr>
      <xdr:spPr>
        <a:xfrm>
          <a:off x="21075727" y="1756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95521</xdr:rowOff>
    </xdr:from>
    <xdr:ext cx="469744" cy="259045"/>
    <xdr:sp macro="" textlink="">
      <xdr:nvSpPr>
        <xdr:cNvPr id="742" name="n_2mainValue【公民館】&#10;一人当たり面積">
          <a:extLst>
            <a:ext uri="{FF2B5EF4-FFF2-40B4-BE49-F238E27FC236}">
              <a16:creationId xmlns:a16="http://schemas.microsoft.com/office/drawing/2014/main" id="{DB42A9FE-FCD0-4C25-9F0D-E482447F8B9E}"/>
            </a:ext>
          </a:extLst>
        </xdr:cNvPr>
        <xdr:cNvSpPr txBox="1"/>
      </xdr:nvSpPr>
      <xdr:spPr>
        <a:xfrm>
          <a:off x="20199427" y="1758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156990</xdr:rowOff>
    </xdr:from>
    <xdr:ext cx="469744" cy="259045"/>
    <xdr:sp macro="" textlink="">
      <xdr:nvSpPr>
        <xdr:cNvPr id="743" name="n_3mainValue【公民館】&#10;一人当たり面積">
          <a:extLst>
            <a:ext uri="{FF2B5EF4-FFF2-40B4-BE49-F238E27FC236}">
              <a16:creationId xmlns:a16="http://schemas.microsoft.com/office/drawing/2014/main" id="{BD1C3045-E8A2-4AAB-8E09-2A54CC2AE5E3}"/>
            </a:ext>
          </a:extLst>
        </xdr:cNvPr>
        <xdr:cNvSpPr txBox="1"/>
      </xdr:nvSpPr>
      <xdr:spPr>
        <a:xfrm>
          <a:off x="19310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744" name="n_4mainValue【公民館】&#10;一人当たり面積">
          <a:extLst>
            <a:ext uri="{FF2B5EF4-FFF2-40B4-BE49-F238E27FC236}">
              <a16:creationId xmlns:a16="http://schemas.microsoft.com/office/drawing/2014/main" id="{5A9B86EB-48EB-4C0D-A7C6-B780F1655E96}"/>
            </a:ext>
          </a:extLst>
        </xdr:cNvPr>
        <xdr:cNvSpPr txBox="1"/>
      </xdr:nvSpPr>
      <xdr:spPr>
        <a:xfrm>
          <a:off x="18421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a:extLst>
            <a:ext uri="{FF2B5EF4-FFF2-40B4-BE49-F238E27FC236}">
              <a16:creationId xmlns:a16="http://schemas.microsoft.com/office/drawing/2014/main" id="{D8775CB8-7138-478B-8F89-8418907ED2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a:extLst>
            <a:ext uri="{FF2B5EF4-FFF2-40B4-BE49-F238E27FC236}">
              <a16:creationId xmlns:a16="http://schemas.microsoft.com/office/drawing/2014/main" id="{9DC50158-B422-4EFF-AC88-5AC335FF75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a:extLst>
            <a:ext uri="{FF2B5EF4-FFF2-40B4-BE49-F238E27FC236}">
              <a16:creationId xmlns:a16="http://schemas.microsoft.com/office/drawing/2014/main" id="{0AA7D633-0C0E-4287-840A-EF0A0B7FB74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と比較して高くなっている施設等は、道路、認定こども園・幼稚園・保育所及び公営住宅となった。また、低くなっている施設等は、橋りょう・トンネル、学校施設及び公民館となった。</a:t>
          </a:r>
        </a:p>
        <a:p>
          <a:r>
            <a:rPr kumimoji="1" lang="ja-JP" altLang="en-US" sz="1300">
              <a:latin typeface="ＭＳ Ｐゴシック" panose="020B0600070205080204" pitchFamily="50" charset="-128"/>
              <a:ea typeface="ＭＳ Ｐゴシック" panose="020B0600070205080204" pitchFamily="50" charset="-128"/>
            </a:rPr>
            <a:t>　道路については、合併特例債を活用した新設道路が増加しているものの総延長が大きいこと、また幼稚園や公営住宅については昭和４０年から昭和５０年代に多くが建設されていることにより、有形固定資産減価償却率は類似団体平均より高くなってい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今後は公共施設等総合管理計画において示されている指針に基づき、公共施設の規模の適正化を図り、有形固定資産減価償却率の改善に努めていく。</a:t>
          </a:r>
        </a:p>
        <a:p>
          <a:r>
            <a:rPr kumimoji="1" lang="ja-JP" altLang="en-US" sz="1300">
              <a:latin typeface="ＭＳ Ｐゴシック" panose="020B0600070205080204" pitchFamily="50" charset="-128"/>
              <a:ea typeface="ＭＳ Ｐゴシック" panose="020B0600070205080204" pitchFamily="50" charset="-128"/>
            </a:rPr>
            <a:t>　一人当たりの面積等について、類似団体平均と比較して高くなっている施設等は、道路及び認定こども園・幼稚園・保育所、公民館となった。また低くなっている施設等は、橋りょう・トンネル及び公営住宅、学校施設となった。</a:t>
          </a:r>
        </a:p>
        <a:p>
          <a:r>
            <a:rPr kumimoji="1" lang="ja-JP" altLang="en-US" sz="1300">
              <a:latin typeface="ＭＳ Ｐゴシック" panose="020B0600070205080204" pitchFamily="50" charset="-128"/>
              <a:ea typeface="ＭＳ Ｐゴシック" panose="020B0600070205080204" pitchFamily="50" charset="-128"/>
            </a:rPr>
            <a:t>　道路については、市の面積が比較的広いことから類似団体平均より大幅に高くなった。また公民館については令和２年度に各地区の支所を支所機能を有する公民館として所管替えしたことにより、大幅に高くな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A463584-9F21-4411-914C-A50908ED800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C6609E-0C84-445A-9D31-B763D5EBF39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BAF78F7-A875-4001-B18F-3D904CEAB0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B8DE77-2033-4BFD-94FC-1EB3F7430EA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671BB4-5745-4A61-8832-A738E2DEDE1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87CED36-185E-4DAE-B99D-245B3672A33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E97A57-AE6D-4E4C-A918-45223587F2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B23A78-E86A-47CF-9CA0-0DD9D5793A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DD5121-4389-405B-82A0-3AAACFA56DB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12F37E-A736-4BA1-B192-63E7AD9B616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38,377
36,931
205.81
25,371,110
23,935,936
932,996
13,511,158
24,063,183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56D182-5DC2-480C-8BF0-CEB89E9C6A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8E44E3-0B1B-4F6A-BDE8-59F89F7FFC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44C4D2-1B77-4FB8-B1E2-6843A346B6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E44F70-C0F8-49AF-A358-B4AE4B8634D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6EC015-A565-4732-B039-FDF3B23DA6E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03CA9D7-11B5-4B84-A066-98BFD50A5BC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107AB4-E9AA-4142-8157-6F2CFC4317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FC8F65-0518-47DE-868E-DBECE65D2B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508D31-DE64-45AB-9CF7-19D3274C5B3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B74BC9D-C3FA-45E5-A95C-CC3FA65A557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D3AE59-4E9E-4D26-8144-29934FD7ED0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378C20-735A-4596-9F77-399F4F47EF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250936-D3AA-4D26-9AAC-ABDF5D39E2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98D656-9150-4D25-AA55-125C62DF5B0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D845F2-1D4E-4626-A5BB-0F18531A7C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EB5DF59-EB4B-4730-A474-A2A9F573CD6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4953B6-CC19-41B9-BC31-26E14B212EE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D3DB49-D6E5-46DC-98B6-CF30A3C65AB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B87B2F-4D77-4165-B664-38E1B4AC59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F4092B9-43B5-47B6-A4DC-82E72C7CDA5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861C726-DD21-4116-A9E5-1C47B0E616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BD1ED39-4BA5-41C7-B0D1-C965DFAABC0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B8E93D3-7560-44B6-8DA9-F6E07EC49A8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EBA663F-6BA7-42B6-A09A-020C9CF6641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E0610A2-A9BB-4ECE-8D8E-FA78B8AAD52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FF392E-B96C-4419-B195-28D77E8190B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6EEB874-07C9-405A-A96B-52548D4E7B7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3AB43C3-2F56-42E9-BFD5-75D6DBD8E4F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575887-79D6-4392-AC16-D4B615195E3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EF538F7-D091-4EA5-BDFE-E4F5955EB4C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C9F496C-1BD1-450D-9B75-84BB7F012B7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0C5CB9E-E7AA-461A-AA60-AC94097DF95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AFAF916-5454-4388-B370-FC97CB5C244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85C591F-A48B-4056-A9F8-B8FB9897585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AFC4FA1-52BA-4EA0-B638-1B8CA5762A4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6D1FF94-D0CF-4A53-8D4E-D4C5AA54D35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EF1F275-C1A3-4A27-851D-25D9A892DAE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24FB36C-4EE0-4089-B7C8-7D8A4BA1A5B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01DF765-2E16-49D7-B8C7-DDDBE2C3E68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10E048B-6D8D-4787-A8A2-1EFC18043AB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2E6CC86-C171-41B3-AA92-5A89E80817F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2535D6E-2391-4684-BF36-93DABF29CCB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0A51D1C-EB2D-416E-BE1E-D50BC906FC4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C0CDB93-9C82-4E45-81F1-0C889DF5DEB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5433931-E199-4146-BA98-2E09E1CFF4C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4360A55-E9A0-4644-AF5C-3349787C56F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DD5F9C67-6830-4149-B4D5-FD3FAB70E17D}"/>
            </a:ext>
          </a:extLst>
        </xdr:cNvPr>
        <xdr:cNvCxnSpPr/>
      </xdr:nvCxnSpPr>
      <xdr:spPr>
        <a:xfrm flipV="1">
          <a:off x="4634865" y="5846717"/>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A2D6C1D3-F8FA-4909-8088-73723E1E86FA}"/>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FFF02E17-E462-4C40-BB16-F13F35A3FE2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図書館】&#10;有形固定資産減価償却率最大値テキスト">
          <a:extLst>
            <a:ext uri="{FF2B5EF4-FFF2-40B4-BE49-F238E27FC236}">
              <a16:creationId xmlns:a16="http://schemas.microsoft.com/office/drawing/2014/main" id="{92D8EE80-25F4-4431-93EA-54E1CB9FE339}"/>
            </a:ext>
          </a:extLst>
        </xdr:cNvPr>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4FF5E321-CAE2-461B-9045-9B93546689E1}"/>
            </a:ext>
          </a:extLst>
        </xdr:cNvPr>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AFE3161F-9859-4FD8-AAE9-15F1C16CF492}"/>
            </a:ext>
          </a:extLst>
        </xdr:cNvPr>
        <xdr:cNvSpPr txBox="1"/>
      </xdr:nvSpPr>
      <xdr:spPr>
        <a:xfrm>
          <a:off x="4673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64" name="フローチャート: 判断 63">
          <a:extLst>
            <a:ext uri="{FF2B5EF4-FFF2-40B4-BE49-F238E27FC236}">
              <a16:creationId xmlns:a16="http://schemas.microsoft.com/office/drawing/2014/main" id="{26E3F6E8-565F-4AB4-A1D3-7B326AC70125}"/>
            </a:ext>
          </a:extLst>
        </xdr:cNvPr>
        <xdr:cNvSpPr/>
      </xdr:nvSpPr>
      <xdr:spPr>
        <a:xfrm>
          <a:off x="4584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146231</xdr:rowOff>
    </xdr:from>
    <xdr:to>
      <xdr:col>20</xdr:col>
      <xdr:colOff>38100</xdr:colOff>
      <xdr:row>38</xdr:row>
      <xdr:rowOff>76381</xdr:rowOff>
    </xdr:to>
    <xdr:sp macro="" textlink="">
      <xdr:nvSpPr>
        <xdr:cNvPr id="65" name="フローチャート: 判断 64">
          <a:extLst>
            <a:ext uri="{FF2B5EF4-FFF2-40B4-BE49-F238E27FC236}">
              <a16:creationId xmlns:a16="http://schemas.microsoft.com/office/drawing/2014/main" id="{4A00E876-69A0-48EB-AED2-1C27835CEF69}"/>
            </a:ext>
          </a:extLst>
        </xdr:cNvPr>
        <xdr:cNvSpPr/>
      </xdr:nvSpPr>
      <xdr:spPr>
        <a:xfrm>
          <a:off x="3746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AD60E4D4-1A18-41DB-9FF1-1E832408A8D6}"/>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170724</xdr:rowOff>
    </xdr:from>
    <xdr:to>
      <xdr:col>10</xdr:col>
      <xdr:colOff>165100</xdr:colOff>
      <xdr:row>37</xdr:row>
      <xdr:rowOff>100874</xdr:rowOff>
    </xdr:to>
    <xdr:sp macro="" textlink="">
      <xdr:nvSpPr>
        <xdr:cNvPr id="67" name="フローチャート: 判断 66">
          <a:extLst>
            <a:ext uri="{FF2B5EF4-FFF2-40B4-BE49-F238E27FC236}">
              <a16:creationId xmlns:a16="http://schemas.microsoft.com/office/drawing/2014/main" id="{0E32BD7F-FBBE-4DD3-950E-4BDD695B4B3E}"/>
            </a:ext>
          </a:extLst>
        </xdr:cNvPr>
        <xdr:cNvSpPr/>
      </xdr:nvSpPr>
      <xdr:spPr>
        <a:xfrm>
          <a:off x="1968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62602DCF-2F61-4FB2-9CF9-B9F33D90DF89}"/>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39C5F5-A03E-4A56-B765-2C2DA63D71A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D44D35-D8D5-4431-A3F1-809D88A7949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C144DCE-5BAB-472D-B121-B129D167FC3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8ACA674-0F1D-449E-B6B2-3C4BBFA334A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B0CA51E-9E0E-4A43-8F8F-6DA49366D50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169091</xdr:rowOff>
    </xdr:from>
    <xdr:to>
      <xdr:col>24</xdr:col>
      <xdr:colOff>114300</xdr:colOff>
      <xdr:row>39</xdr:row>
      <xdr:rowOff>99241</xdr:rowOff>
    </xdr:to>
    <xdr:sp macro="" textlink="">
      <xdr:nvSpPr>
        <xdr:cNvPr id="74" name="楕円 73">
          <a:extLst>
            <a:ext uri="{FF2B5EF4-FFF2-40B4-BE49-F238E27FC236}">
              <a16:creationId xmlns:a16="http://schemas.microsoft.com/office/drawing/2014/main" id="{9D6B486B-7B81-41CA-A9ED-BB3B542A5367}"/>
            </a:ext>
          </a:extLst>
        </xdr:cNvPr>
        <xdr:cNvSpPr/>
      </xdr:nvSpPr>
      <xdr:spPr>
        <a:xfrm>
          <a:off x="4584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147518</xdr:rowOff>
    </xdr:from>
    <xdr:ext cx="405111" cy="259045"/>
    <xdr:sp macro="" textlink="">
      <xdr:nvSpPr>
        <xdr:cNvPr id="75" name="【図書館】&#10;有形固定資産減価償却率該当値テキスト">
          <a:extLst>
            <a:ext uri="{FF2B5EF4-FFF2-40B4-BE49-F238E27FC236}">
              <a16:creationId xmlns:a16="http://schemas.microsoft.com/office/drawing/2014/main" id="{84643083-B14E-4C4B-BB92-DAC4A19BEA48}"/>
            </a:ext>
          </a:extLst>
        </xdr:cNvPr>
        <xdr:cNvSpPr txBox="1"/>
      </xdr:nvSpPr>
      <xdr:spPr>
        <a:xfrm>
          <a:off x="4673600"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126637</xdr:rowOff>
    </xdr:from>
    <xdr:to>
      <xdr:col>20</xdr:col>
      <xdr:colOff>38100</xdr:colOff>
      <xdr:row>39</xdr:row>
      <xdr:rowOff>56787</xdr:rowOff>
    </xdr:to>
    <xdr:sp macro="" textlink="">
      <xdr:nvSpPr>
        <xdr:cNvPr id="76" name="楕円 75">
          <a:extLst>
            <a:ext uri="{FF2B5EF4-FFF2-40B4-BE49-F238E27FC236}">
              <a16:creationId xmlns:a16="http://schemas.microsoft.com/office/drawing/2014/main" id="{B59ABA22-D0A9-4D31-BA1F-9F5BA1E7FCE8}"/>
            </a:ext>
          </a:extLst>
        </xdr:cNvPr>
        <xdr:cNvSpPr/>
      </xdr:nvSpPr>
      <xdr:spPr>
        <a:xfrm>
          <a:off x="3746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xdr:rowOff>
    </xdr:from>
    <xdr:to>
      <xdr:col>24</xdr:col>
      <xdr:colOff>63500</xdr:colOff>
      <xdr:row>39</xdr:row>
      <xdr:rowOff>48441</xdr:rowOff>
    </xdr:to>
    <xdr:cxnSp macro="">
      <xdr:nvCxnSpPr>
        <xdr:cNvPr id="77" name="直線コネクタ 76">
          <a:extLst>
            <a:ext uri="{FF2B5EF4-FFF2-40B4-BE49-F238E27FC236}">
              <a16:creationId xmlns:a16="http://schemas.microsoft.com/office/drawing/2014/main" id="{22CA9B8F-DC2B-4F9B-B14B-91DFF930F45F}"/>
            </a:ext>
          </a:extLst>
        </xdr:cNvPr>
        <xdr:cNvCxnSpPr/>
      </xdr:nvCxnSpPr>
      <xdr:spPr>
        <a:xfrm>
          <a:off x="3797300" y="669253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80917</xdr:rowOff>
    </xdr:from>
    <xdr:to>
      <xdr:col>15</xdr:col>
      <xdr:colOff>101600</xdr:colOff>
      <xdr:row>39</xdr:row>
      <xdr:rowOff>11067</xdr:rowOff>
    </xdr:to>
    <xdr:sp macro="" textlink="">
      <xdr:nvSpPr>
        <xdr:cNvPr id="78" name="楕円 77">
          <a:extLst>
            <a:ext uri="{FF2B5EF4-FFF2-40B4-BE49-F238E27FC236}">
              <a16:creationId xmlns:a16="http://schemas.microsoft.com/office/drawing/2014/main" id="{6639A2F4-BA36-42D7-AA58-21FD257F726D}"/>
            </a:ext>
          </a:extLst>
        </xdr:cNvPr>
        <xdr:cNvSpPr/>
      </xdr:nvSpPr>
      <xdr:spPr>
        <a:xfrm>
          <a:off x="2857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131717</xdr:rowOff>
    </xdr:from>
    <xdr:to>
      <xdr:col>19</xdr:col>
      <xdr:colOff>177800</xdr:colOff>
      <xdr:row>39</xdr:row>
      <xdr:rowOff>5987</xdr:rowOff>
    </xdr:to>
    <xdr:cxnSp macro="">
      <xdr:nvCxnSpPr>
        <xdr:cNvPr id="79" name="直線コネクタ 78">
          <a:extLst>
            <a:ext uri="{FF2B5EF4-FFF2-40B4-BE49-F238E27FC236}">
              <a16:creationId xmlns:a16="http://schemas.microsoft.com/office/drawing/2014/main" id="{3139C9F0-63F4-4205-A7EA-2E323F4CB85C}"/>
            </a:ext>
          </a:extLst>
        </xdr:cNvPr>
        <xdr:cNvCxnSpPr/>
      </xdr:nvCxnSpPr>
      <xdr:spPr>
        <a:xfrm>
          <a:off x="2908300" y="66468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35197</xdr:rowOff>
    </xdr:from>
    <xdr:to>
      <xdr:col>10</xdr:col>
      <xdr:colOff>165100</xdr:colOff>
      <xdr:row>38</xdr:row>
      <xdr:rowOff>136797</xdr:rowOff>
    </xdr:to>
    <xdr:sp macro="" textlink="">
      <xdr:nvSpPr>
        <xdr:cNvPr id="80" name="楕円 79">
          <a:extLst>
            <a:ext uri="{FF2B5EF4-FFF2-40B4-BE49-F238E27FC236}">
              <a16:creationId xmlns:a16="http://schemas.microsoft.com/office/drawing/2014/main" id="{C3D5D5BB-05BA-4686-8D97-07DC57A6D5F0}"/>
            </a:ext>
          </a:extLst>
        </xdr:cNvPr>
        <xdr:cNvSpPr/>
      </xdr:nvSpPr>
      <xdr:spPr>
        <a:xfrm>
          <a:off x="1968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85997</xdr:rowOff>
    </xdr:from>
    <xdr:to>
      <xdr:col>15</xdr:col>
      <xdr:colOff>50800</xdr:colOff>
      <xdr:row>38</xdr:row>
      <xdr:rowOff>131717</xdr:rowOff>
    </xdr:to>
    <xdr:cxnSp macro="">
      <xdr:nvCxnSpPr>
        <xdr:cNvPr id="81" name="直線コネクタ 80">
          <a:extLst>
            <a:ext uri="{FF2B5EF4-FFF2-40B4-BE49-F238E27FC236}">
              <a16:creationId xmlns:a16="http://schemas.microsoft.com/office/drawing/2014/main" id="{37956402-58AA-4E3E-B944-E37BD54D0697}"/>
            </a:ext>
          </a:extLst>
        </xdr:cNvPr>
        <xdr:cNvCxnSpPr/>
      </xdr:nvCxnSpPr>
      <xdr:spPr>
        <a:xfrm>
          <a:off x="2019300" y="66010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160927</xdr:rowOff>
    </xdr:from>
    <xdr:to>
      <xdr:col>6</xdr:col>
      <xdr:colOff>38100</xdr:colOff>
      <xdr:row>38</xdr:row>
      <xdr:rowOff>91077</xdr:rowOff>
    </xdr:to>
    <xdr:sp macro="" textlink="">
      <xdr:nvSpPr>
        <xdr:cNvPr id="82" name="楕円 81">
          <a:extLst>
            <a:ext uri="{FF2B5EF4-FFF2-40B4-BE49-F238E27FC236}">
              <a16:creationId xmlns:a16="http://schemas.microsoft.com/office/drawing/2014/main" id="{43D47563-EBE2-446D-9D0A-7013FFD42109}"/>
            </a:ext>
          </a:extLst>
        </xdr:cNvPr>
        <xdr:cNvSpPr/>
      </xdr:nvSpPr>
      <xdr:spPr>
        <a:xfrm>
          <a:off x="1079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40277</xdr:rowOff>
    </xdr:from>
    <xdr:to>
      <xdr:col>10</xdr:col>
      <xdr:colOff>114300</xdr:colOff>
      <xdr:row>38</xdr:row>
      <xdr:rowOff>85997</xdr:rowOff>
    </xdr:to>
    <xdr:cxnSp macro="">
      <xdr:nvCxnSpPr>
        <xdr:cNvPr id="83" name="直線コネクタ 82">
          <a:extLst>
            <a:ext uri="{FF2B5EF4-FFF2-40B4-BE49-F238E27FC236}">
              <a16:creationId xmlns:a16="http://schemas.microsoft.com/office/drawing/2014/main" id="{A4273CCB-FE14-4DC4-87F3-402DCBA0115F}"/>
            </a:ext>
          </a:extLst>
        </xdr:cNvPr>
        <xdr:cNvCxnSpPr/>
      </xdr:nvCxnSpPr>
      <xdr:spPr>
        <a:xfrm>
          <a:off x="1130300" y="65553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92908</xdr:rowOff>
    </xdr:from>
    <xdr:ext cx="405111" cy="259045"/>
    <xdr:sp macro="" textlink="">
      <xdr:nvSpPr>
        <xdr:cNvPr id="84" name="n_1aveValue【図書館】&#10;有形固定資産減価償却率">
          <a:extLst>
            <a:ext uri="{FF2B5EF4-FFF2-40B4-BE49-F238E27FC236}">
              <a16:creationId xmlns:a16="http://schemas.microsoft.com/office/drawing/2014/main" id="{909E6D4B-BECF-4BD9-80D7-05026672770C}"/>
            </a:ext>
          </a:extLst>
        </xdr:cNvPr>
        <xdr:cNvSpPr txBox="1"/>
      </xdr:nvSpPr>
      <xdr:spPr>
        <a:xfrm>
          <a:off x="3582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C5349F5C-FE10-40D9-95D5-43C970EB832E}"/>
            </a:ext>
          </a:extLst>
        </xdr:cNvPr>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117401</xdr:rowOff>
    </xdr:from>
    <xdr:ext cx="405111" cy="259045"/>
    <xdr:sp macro="" textlink="">
      <xdr:nvSpPr>
        <xdr:cNvPr id="86" name="n_3aveValue【図書館】&#10;有形固定資産減価償却率">
          <a:extLst>
            <a:ext uri="{FF2B5EF4-FFF2-40B4-BE49-F238E27FC236}">
              <a16:creationId xmlns:a16="http://schemas.microsoft.com/office/drawing/2014/main" id="{FAEB0E7A-7CEC-4044-ADEE-0279BD50535E}"/>
            </a:ext>
          </a:extLst>
        </xdr:cNvPr>
        <xdr:cNvSpPr txBox="1"/>
      </xdr:nvSpPr>
      <xdr:spPr>
        <a:xfrm>
          <a:off x="1816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9BDC2317-7A02-478E-A3F8-908346077543}"/>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47914</xdr:rowOff>
    </xdr:from>
    <xdr:ext cx="405111" cy="259045"/>
    <xdr:sp macro="" textlink="">
      <xdr:nvSpPr>
        <xdr:cNvPr id="88" name="n_1mainValue【図書館】&#10;有形固定資産減価償却率">
          <a:extLst>
            <a:ext uri="{FF2B5EF4-FFF2-40B4-BE49-F238E27FC236}">
              <a16:creationId xmlns:a16="http://schemas.microsoft.com/office/drawing/2014/main" id="{F7788EFB-0B8A-4857-A6F2-22B64ECD07A9}"/>
            </a:ext>
          </a:extLst>
        </xdr:cNvPr>
        <xdr:cNvSpPr txBox="1"/>
      </xdr:nvSpPr>
      <xdr:spPr>
        <a:xfrm>
          <a:off x="35820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2194</xdr:rowOff>
    </xdr:from>
    <xdr:ext cx="405111" cy="259045"/>
    <xdr:sp macro="" textlink="">
      <xdr:nvSpPr>
        <xdr:cNvPr id="89" name="n_2mainValue【図書館】&#10;有形固定資産減価償却率">
          <a:extLst>
            <a:ext uri="{FF2B5EF4-FFF2-40B4-BE49-F238E27FC236}">
              <a16:creationId xmlns:a16="http://schemas.microsoft.com/office/drawing/2014/main" id="{CA9E65AD-940B-4C71-A74A-C7DE41921612}"/>
            </a:ext>
          </a:extLst>
        </xdr:cNvPr>
        <xdr:cNvSpPr txBox="1"/>
      </xdr:nvSpPr>
      <xdr:spPr>
        <a:xfrm>
          <a:off x="2705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127924</xdr:rowOff>
    </xdr:from>
    <xdr:ext cx="405111" cy="259045"/>
    <xdr:sp macro="" textlink="">
      <xdr:nvSpPr>
        <xdr:cNvPr id="90" name="n_3mainValue【図書館】&#10;有形固定資産減価償却率">
          <a:extLst>
            <a:ext uri="{FF2B5EF4-FFF2-40B4-BE49-F238E27FC236}">
              <a16:creationId xmlns:a16="http://schemas.microsoft.com/office/drawing/2014/main" id="{BA740117-2440-46E3-A7E7-449F5E2072A5}"/>
            </a:ext>
          </a:extLst>
        </xdr:cNvPr>
        <xdr:cNvSpPr txBox="1"/>
      </xdr:nvSpPr>
      <xdr:spPr>
        <a:xfrm>
          <a:off x="1816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82204</xdr:rowOff>
    </xdr:from>
    <xdr:ext cx="405111" cy="259045"/>
    <xdr:sp macro="" textlink="">
      <xdr:nvSpPr>
        <xdr:cNvPr id="91" name="n_4mainValue【図書館】&#10;有形固定資産減価償却率">
          <a:extLst>
            <a:ext uri="{FF2B5EF4-FFF2-40B4-BE49-F238E27FC236}">
              <a16:creationId xmlns:a16="http://schemas.microsoft.com/office/drawing/2014/main" id="{0776D65E-898F-49A1-A5F4-5BF1069D8C6D}"/>
            </a:ext>
          </a:extLst>
        </xdr:cNvPr>
        <xdr:cNvSpPr txBox="1"/>
      </xdr:nvSpPr>
      <xdr:spPr>
        <a:xfrm>
          <a:off x="927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A8DC3DB-52AA-4D6B-9A29-75761036C85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C03BC4A-2E0D-4A5D-801B-6094E0A1CA9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3A6608C-D67A-40E5-B7DB-785D99D389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58C5280-3DC9-4F03-93D6-105846F9052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7981D26-35C8-4DF6-966D-0508382C0F2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6723481-B203-47E4-A2C1-728187C50CC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328161D-3851-4197-B5B0-9A79E23A47E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4E8D410-A710-4993-8A39-A583457F01F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457EF32-0127-48F3-8CF5-7908D2EC061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A0911FF-0FE6-4370-BE31-317A15AF01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3A99988C-59C7-4641-8186-211F8B2AF84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447892D-945B-4A9C-B470-3938D703687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E208BF16-9930-4BFF-A7C3-B978FF375E1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2E03CFB8-9FB1-4C75-BD73-5138DCB9424D}"/>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E6BF4034-3D7F-40FA-B255-02F71B0A86F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9A77CC61-E5B6-4206-AC2D-9D23E8E1CF0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EFF609E6-1A95-462B-AC9C-FF7222114F9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2BB8539-6108-4E3E-BAD5-A4769873412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DAEA71AE-F6AF-41E5-A63E-43E1A7A81B5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B35F4F34-5117-41DF-B9FD-5C7831F192B5}"/>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A51692B2-A257-46B5-B808-3804BD85417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A779FB9A-7B95-468D-A7A6-303349D710F5}"/>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ACFA0BF-97E8-4360-B719-20159E0399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E0719F63-C98D-4132-BD90-B7E59AFD1C3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81ED1484-94CF-4E52-9A3C-255FB76F45C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46264</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62CA4C60-193D-46E4-821F-9137C96B4263}"/>
            </a:ext>
          </a:extLst>
        </xdr:cNvPr>
        <xdr:cNvCxnSpPr/>
      </xdr:nvCxnSpPr>
      <xdr:spPr>
        <a:xfrm flipV="1">
          <a:off x="10476865" y="57041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CF817F9F-797B-4E5D-A74D-71D0763FCFFF}"/>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881F76E1-ADE8-49D0-822A-DBC0A394E448}"/>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164391</xdr:rowOff>
    </xdr:from>
    <xdr:ext cx="469744" cy="259045"/>
    <xdr:sp macro="" textlink="">
      <xdr:nvSpPr>
        <xdr:cNvPr id="120" name="【図書館】&#10;一人当たり面積最大値テキスト">
          <a:extLst>
            <a:ext uri="{FF2B5EF4-FFF2-40B4-BE49-F238E27FC236}">
              <a16:creationId xmlns:a16="http://schemas.microsoft.com/office/drawing/2014/main" id="{4BBEA9DC-F4F7-4BED-9F5F-26EF341D790D}"/>
            </a:ext>
          </a:extLst>
        </xdr:cNvPr>
        <xdr:cNvSpPr txBox="1"/>
      </xdr:nvSpPr>
      <xdr:spPr>
        <a:xfrm>
          <a:off x="105156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46264</xdr:rowOff>
    </xdr:from>
    <xdr:to>
      <xdr:col>55</xdr:col>
      <xdr:colOff>88900</xdr:colOff>
      <xdr:row>33</xdr:row>
      <xdr:rowOff>46264</xdr:rowOff>
    </xdr:to>
    <xdr:cxnSp macro="">
      <xdr:nvCxnSpPr>
        <xdr:cNvPr id="121" name="直線コネクタ 120">
          <a:extLst>
            <a:ext uri="{FF2B5EF4-FFF2-40B4-BE49-F238E27FC236}">
              <a16:creationId xmlns:a16="http://schemas.microsoft.com/office/drawing/2014/main" id="{2726E85A-3663-4073-921D-20337B40A124}"/>
            </a:ext>
          </a:extLst>
        </xdr:cNvPr>
        <xdr:cNvCxnSpPr/>
      </xdr:nvCxnSpPr>
      <xdr:spPr>
        <a:xfrm>
          <a:off x="10388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AA49726B-0283-4EFE-A348-45950B269EBD}"/>
            </a:ext>
          </a:extLst>
        </xdr:cNvPr>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5A134D1D-C766-4885-AE60-60FBCC8890B4}"/>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907</xdr:rowOff>
    </xdr:from>
    <xdr:to>
      <xdr:col>50</xdr:col>
      <xdr:colOff>165100</xdr:colOff>
      <xdr:row>39</xdr:row>
      <xdr:rowOff>102507</xdr:rowOff>
    </xdr:to>
    <xdr:sp macro="" textlink="">
      <xdr:nvSpPr>
        <xdr:cNvPr id="124" name="フローチャート: 判断 123">
          <a:extLst>
            <a:ext uri="{FF2B5EF4-FFF2-40B4-BE49-F238E27FC236}">
              <a16:creationId xmlns:a16="http://schemas.microsoft.com/office/drawing/2014/main" id="{412DFE14-44AA-4127-8924-311D0B5C3A4A}"/>
            </a:ext>
          </a:extLst>
        </xdr:cNvPr>
        <xdr:cNvSpPr/>
      </xdr:nvSpPr>
      <xdr:spPr>
        <a:xfrm>
          <a:off x="9588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25" name="フローチャート: 判断 124">
          <a:extLst>
            <a:ext uri="{FF2B5EF4-FFF2-40B4-BE49-F238E27FC236}">
              <a16:creationId xmlns:a16="http://schemas.microsoft.com/office/drawing/2014/main" id="{DF0B151E-0590-40C9-83DF-4E975AF526AD}"/>
            </a:ext>
          </a:extLst>
        </xdr:cNvPr>
        <xdr:cNvSpPr/>
      </xdr:nvSpPr>
      <xdr:spPr>
        <a:xfrm>
          <a:off x="8699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107043</xdr:rowOff>
    </xdr:from>
    <xdr:to>
      <xdr:col>41</xdr:col>
      <xdr:colOff>101600</xdr:colOff>
      <xdr:row>39</xdr:row>
      <xdr:rowOff>37193</xdr:rowOff>
    </xdr:to>
    <xdr:sp macro="" textlink="">
      <xdr:nvSpPr>
        <xdr:cNvPr id="126" name="フローチャート: 判断 125">
          <a:extLst>
            <a:ext uri="{FF2B5EF4-FFF2-40B4-BE49-F238E27FC236}">
              <a16:creationId xmlns:a16="http://schemas.microsoft.com/office/drawing/2014/main" id="{E7B4A32E-4BFE-45AC-B60C-4EE9B4EF7A0D}"/>
            </a:ext>
          </a:extLst>
        </xdr:cNvPr>
        <xdr:cNvSpPr/>
      </xdr:nvSpPr>
      <xdr:spPr>
        <a:xfrm>
          <a:off x="781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E41FD458-EF3D-4025-94E2-1C384E5E1B09}"/>
            </a:ext>
          </a:extLst>
        </xdr:cNvPr>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1182DBC-AC8E-4A81-B31F-17459883187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D540C4B-8DF7-468D-80E7-00647BFC19F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8ED40CA-76D5-4778-8732-B1B04D3C12D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50A8022-67E7-4898-A186-8F33E580F64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D98DF08A-26A7-4BC7-9908-157ADE19A0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109765</xdr:rowOff>
    </xdr:from>
    <xdr:to>
      <xdr:col>55</xdr:col>
      <xdr:colOff>50800</xdr:colOff>
      <xdr:row>40</xdr:row>
      <xdr:rowOff>39915</xdr:rowOff>
    </xdr:to>
    <xdr:sp macro="" textlink="">
      <xdr:nvSpPr>
        <xdr:cNvPr id="133" name="楕円 132">
          <a:extLst>
            <a:ext uri="{FF2B5EF4-FFF2-40B4-BE49-F238E27FC236}">
              <a16:creationId xmlns:a16="http://schemas.microsoft.com/office/drawing/2014/main" id="{C30A9734-84C1-417A-9EB5-0DE92A6C505E}"/>
            </a:ext>
          </a:extLst>
        </xdr:cNvPr>
        <xdr:cNvSpPr/>
      </xdr:nvSpPr>
      <xdr:spPr>
        <a:xfrm>
          <a:off x="104267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88192</xdr:rowOff>
    </xdr:from>
    <xdr:ext cx="469744" cy="259045"/>
    <xdr:sp macro="" textlink="">
      <xdr:nvSpPr>
        <xdr:cNvPr id="134" name="【図書館】&#10;一人当たり面積該当値テキスト">
          <a:extLst>
            <a:ext uri="{FF2B5EF4-FFF2-40B4-BE49-F238E27FC236}">
              <a16:creationId xmlns:a16="http://schemas.microsoft.com/office/drawing/2014/main" id="{F1B080E5-9DBF-4BAA-9513-221CA83B8B77}"/>
            </a:ext>
          </a:extLst>
        </xdr:cNvPr>
        <xdr:cNvSpPr txBox="1"/>
      </xdr:nvSpPr>
      <xdr:spPr>
        <a:xfrm>
          <a:off x="10515600" y="677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109765</xdr:rowOff>
    </xdr:from>
    <xdr:to>
      <xdr:col>50</xdr:col>
      <xdr:colOff>165100</xdr:colOff>
      <xdr:row>40</xdr:row>
      <xdr:rowOff>39915</xdr:rowOff>
    </xdr:to>
    <xdr:sp macro="" textlink="">
      <xdr:nvSpPr>
        <xdr:cNvPr id="135" name="楕円 134">
          <a:extLst>
            <a:ext uri="{FF2B5EF4-FFF2-40B4-BE49-F238E27FC236}">
              <a16:creationId xmlns:a16="http://schemas.microsoft.com/office/drawing/2014/main" id="{6127F572-77D4-412C-9CDD-613CA6214D65}"/>
            </a:ext>
          </a:extLst>
        </xdr:cNvPr>
        <xdr:cNvSpPr/>
      </xdr:nvSpPr>
      <xdr:spPr>
        <a:xfrm>
          <a:off x="95885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160565</xdr:rowOff>
    </xdr:from>
    <xdr:to>
      <xdr:col>55</xdr:col>
      <xdr:colOff>0</xdr:colOff>
      <xdr:row>39</xdr:row>
      <xdr:rowOff>160565</xdr:rowOff>
    </xdr:to>
    <xdr:cxnSp macro="">
      <xdr:nvCxnSpPr>
        <xdr:cNvPr id="136" name="直線コネクタ 135">
          <a:extLst>
            <a:ext uri="{FF2B5EF4-FFF2-40B4-BE49-F238E27FC236}">
              <a16:creationId xmlns:a16="http://schemas.microsoft.com/office/drawing/2014/main" id="{9EFA3517-3333-490E-BFC4-74B0F3761CBD}"/>
            </a:ext>
          </a:extLst>
        </xdr:cNvPr>
        <xdr:cNvCxnSpPr/>
      </xdr:nvCxnSpPr>
      <xdr:spPr>
        <a:xfrm>
          <a:off x="96393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7" name="楕円 136">
          <a:extLst>
            <a:ext uri="{FF2B5EF4-FFF2-40B4-BE49-F238E27FC236}">
              <a16:creationId xmlns:a16="http://schemas.microsoft.com/office/drawing/2014/main" id="{134AB8F3-6E37-40F2-9A88-7EF01E410E85}"/>
            </a:ext>
          </a:extLst>
        </xdr:cNvPr>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160565</xdr:rowOff>
    </xdr:from>
    <xdr:to>
      <xdr:col>50</xdr:col>
      <xdr:colOff>114300</xdr:colOff>
      <xdr:row>40</xdr:row>
      <xdr:rowOff>0</xdr:rowOff>
    </xdr:to>
    <xdr:cxnSp macro="">
      <xdr:nvCxnSpPr>
        <xdr:cNvPr id="138" name="直線コネクタ 137">
          <a:extLst>
            <a:ext uri="{FF2B5EF4-FFF2-40B4-BE49-F238E27FC236}">
              <a16:creationId xmlns:a16="http://schemas.microsoft.com/office/drawing/2014/main" id="{1BB4DF81-652A-401C-BF0E-8396BB704367}"/>
            </a:ext>
          </a:extLst>
        </xdr:cNvPr>
        <xdr:cNvCxnSpPr/>
      </xdr:nvCxnSpPr>
      <xdr:spPr>
        <a:xfrm flipV="1">
          <a:off x="8750300" y="68471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131535</xdr:rowOff>
    </xdr:from>
    <xdr:to>
      <xdr:col>41</xdr:col>
      <xdr:colOff>101600</xdr:colOff>
      <xdr:row>40</xdr:row>
      <xdr:rowOff>61685</xdr:rowOff>
    </xdr:to>
    <xdr:sp macro="" textlink="">
      <xdr:nvSpPr>
        <xdr:cNvPr id="139" name="楕円 138">
          <a:extLst>
            <a:ext uri="{FF2B5EF4-FFF2-40B4-BE49-F238E27FC236}">
              <a16:creationId xmlns:a16="http://schemas.microsoft.com/office/drawing/2014/main" id="{363D47F4-4EEF-4B72-8826-AD0348569095}"/>
            </a:ext>
          </a:extLst>
        </xdr:cNvPr>
        <xdr:cNvSpPr/>
      </xdr:nvSpPr>
      <xdr:spPr>
        <a:xfrm>
          <a:off x="7810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10885</xdr:rowOff>
    </xdr:to>
    <xdr:cxnSp macro="">
      <xdr:nvCxnSpPr>
        <xdr:cNvPr id="140" name="直線コネクタ 139">
          <a:extLst>
            <a:ext uri="{FF2B5EF4-FFF2-40B4-BE49-F238E27FC236}">
              <a16:creationId xmlns:a16="http://schemas.microsoft.com/office/drawing/2014/main" id="{76B073DE-06DA-4D83-A014-B662ECE2EB6C}"/>
            </a:ext>
          </a:extLst>
        </xdr:cNvPr>
        <xdr:cNvCxnSpPr/>
      </xdr:nvCxnSpPr>
      <xdr:spPr>
        <a:xfrm flipV="1">
          <a:off x="7861300" y="68580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41" name="楕円 140">
          <a:extLst>
            <a:ext uri="{FF2B5EF4-FFF2-40B4-BE49-F238E27FC236}">
              <a16:creationId xmlns:a16="http://schemas.microsoft.com/office/drawing/2014/main" id="{A945938C-5CB7-417E-A5CA-79576C578346}"/>
            </a:ext>
          </a:extLst>
        </xdr:cNvPr>
        <xdr:cNvSpPr/>
      </xdr:nvSpPr>
      <xdr:spPr>
        <a:xfrm>
          <a:off x="69215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10885</xdr:rowOff>
    </xdr:from>
    <xdr:to>
      <xdr:col>41</xdr:col>
      <xdr:colOff>50800</xdr:colOff>
      <xdr:row>40</xdr:row>
      <xdr:rowOff>21772</xdr:rowOff>
    </xdr:to>
    <xdr:cxnSp macro="">
      <xdr:nvCxnSpPr>
        <xdr:cNvPr id="142" name="直線コネクタ 141">
          <a:extLst>
            <a:ext uri="{FF2B5EF4-FFF2-40B4-BE49-F238E27FC236}">
              <a16:creationId xmlns:a16="http://schemas.microsoft.com/office/drawing/2014/main" id="{3C4FBF56-C489-44AE-9C6C-DA9342DEE236}"/>
            </a:ext>
          </a:extLst>
        </xdr:cNvPr>
        <xdr:cNvCxnSpPr/>
      </xdr:nvCxnSpPr>
      <xdr:spPr>
        <a:xfrm flipV="1">
          <a:off x="6972300" y="68688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119034</xdr:rowOff>
    </xdr:from>
    <xdr:ext cx="469744" cy="259045"/>
    <xdr:sp macro="" textlink="">
      <xdr:nvSpPr>
        <xdr:cNvPr id="143" name="n_1aveValue【図書館】&#10;一人当たり面積">
          <a:extLst>
            <a:ext uri="{FF2B5EF4-FFF2-40B4-BE49-F238E27FC236}">
              <a16:creationId xmlns:a16="http://schemas.microsoft.com/office/drawing/2014/main" id="{75F7E808-9043-4E0C-A68F-D4D998105EC2}"/>
            </a:ext>
          </a:extLst>
        </xdr:cNvPr>
        <xdr:cNvSpPr txBox="1"/>
      </xdr:nvSpPr>
      <xdr:spPr>
        <a:xfrm>
          <a:off x="9391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64605</xdr:rowOff>
    </xdr:from>
    <xdr:ext cx="469744" cy="259045"/>
    <xdr:sp macro="" textlink="">
      <xdr:nvSpPr>
        <xdr:cNvPr id="144" name="n_2aveValue【図書館】&#10;一人当たり面積">
          <a:extLst>
            <a:ext uri="{FF2B5EF4-FFF2-40B4-BE49-F238E27FC236}">
              <a16:creationId xmlns:a16="http://schemas.microsoft.com/office/drawing/2014/main" id="{6BB0550B-C096-4DC2-9C17-B0E6C0F2CB5F}"/>
            </a:ext>
          </a:extLst>
        </xdr:cNvPr>
        <xdr:cNvSpPr txBox="1"/>
      </xdr:nvSpPr>
      <xdr:spPr>
        <a:xfrm>
          <a:off x="8515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53720</xdr:rowOff>
    </xdr:from>
    <xdr:ext cx="469744" cy="259045"/>
    <xdr:sp macro="" textlink="">
      <xdr:nvSpPr>
        <xdr:cNvPr id="145" name="n_3aveValue【図書館】&#10;一人当たり面積">
          <a:extLst>
            <a:ext uri="{FF2B5EF4-FFF2-40B4-BE49-F238E27FC236}">
              <a16:creationId xmlns:a16="http://schemas.microsoft.com/office/drawing/2014/main" id="{7E9C0147-19CA-4515-8666-E18C4C29FC01}"/>
            </a:ext>
          </a:extLst>
        </xdr:cNvPr>
        <xdr:cNvSpPr txBox="1"/>
      </xdr:nvSpPr>
      <xdr:spPr>
        <a:xfrm>
          <a:off x="7626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a:extLst>
            <a:ext uri="{FF2B5EF4-FFF2-40B4-BE49-F238E27FC236}">
              <a16:creationId xmlns:a16="http://schemas.microsoft.com/office/drawing/2014/main" id="{D40BEF07-FBDB-4F34-B847-BEBB41772823}"/>
            </a:ext>
          </a:extLst>
        </xdr:cNvPr>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31042</xdr:rowOff>
    </xdr:from>
    <xdr:ext cx="469744" cy="259045"/>
    <xdr:sp macro="" textlink="">
      <xdr:nvSpPr>
        <xdr:cNvPr id="147" name="n_1mainValue【図書館】&#10;一人当たり面積">
          <a:extLst>
            <a:ext uri="{FF2B5EF4-FFF2-40B4-BE49-F238E27FC236}">
              <a16:creationId xmlns:a16="http://schemas.microsoft.com/office/drawing/2014/main" id="{8EC084CF-37F2-4B67-A6D8-8A6A5739DAEC}"/>
            </a:ext>
          </a:extLst>
        </xdr:cNvPr>
        <xdr:cNvSpPr txBox="1"/>
      </xdr:nvSpPr>
      <xdr:spPr>
        <a:xfrm>
          <a:off x="9391727" y="688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8" name="n_2mainValue【図書館】&#10;一人当たり面積">
          <a:extLst>
            <a:ext uri="{FF2B5EF4-FFF2-40B4-BE49-F238E27FC236}">
              <a16:creationId xmlns:a16="http://schemas.microsoft.com/office/drawing/2014/main" id="{F7486CA7-25C1-4C72-B632-7C278C007E9E}"/>
            </a:ext>
          </a:extLst>
        </xdr:cNvPr>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9" name="n_3mainValue【図書館】&#10;一人当たり面積">
          <a:extLst>
            <a:ext uri="{FF2B5EF4-FFF2-40B4-BE49-F238E27FC236}">
              <a16:creationId xmlns:a16="http://schemas.microsoft.com/office/drawing/2014/main" id="{21C92192-A4BB-4C2D-805C-CAC1EDEC70A2}"/>
            </a:ext>
          </a:extLst>
        </xdr:cNvPr>
        <xdr:cNvSpPr txBox="1"/>
      </xdr:nvSpPr>
      <xdr:spPr>
        <a:xfrm>
          <a:off x="7626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63699</xdr:rowOff>
    </xdr:from>
    <xdr:ext cx="469744" cy="259045"/>
    <xdr:sp macro="" textlink="">
      <xdr:nvSpPr>
        <xdr:cNvPr id="150" name="n_4mainValue【図書館】&#10;一人当たり面積">
          <a:extLst>
            <a:ext uri="{FF2B5EF4-FFF2-40B4-BE49-F238E27FC236}">
              <a16:creationId xmlns:a16="http://schemas.microsoft.com/office/drawing/2014/main" id="{D82A1623-190E-4EB9-A00E-B3D100269425}"/>
            </a:ext>
          </a:extLst>
        </xdr:cNvPr>
        <xdr:cNvSpPr txBox="1"/>
      </xdr:nvSpPr>
      <xdr:spPr>
        <a:xfrm>
          <a:off x="67374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F7029CFD-7873-43A6-AC18-1785986EA14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648B77A5-E498-444E-9A9E-E5500E01CF8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4438E942-26FA-421F-911A-214A0AC1508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BC8555F3-33D7-4493-90D0-1CFDCA6F35F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FC8DE235-7DC6-4F95-94A2-540032AD7F8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C53E12A-8E4C-4AA2-8DF6-269454A72A7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2BB039D5-BC35-484D-80EC-36C65BAF59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A6A02CA2-340B-4861-951F-7EEE2987402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D6D27C6C-14E3-4C8C-9FE1-0A4C63B776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39BECD0B-A0E0-49DA-A1CF-0D1F591187E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AEC7E7F4-EB7D-4668-816C-B9E2F6A6ACE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46DB11F8-163F-4215-B9ED-3B1E6DBCD6F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EF1280CE-EF4A-4901-A3B7-732C47A0CBD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25671FD6-381E-40D1-8668-3A1729ACA0B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18159ABD-CCAD-4A30-AD1B-55416A51FBC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5BFF0A08-0406-49C2-9A6A-66B177AD647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4352C7FC-8C88-4969-B1C9-2CA7B87EC47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8F2E479A-8221-459D-A681-1A7BC172BE7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47AA73E3-CC3A-45CA-AEBA-FC78325420F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B2EA795E-0DC8-4D3D-85EB-1B6D5F9C518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A456015E-F222-421B-A9E5-ED5C928CCED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525B270-DA8E-4314-83A5-DAB50B61DE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C46FDC69-B51C-4C4D-B752-EF6E242EF5D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8650B12-2CF1-4F4A-8AFE-1B8CAE2D054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175" name="直線コネクタ 174">
          <a:extLst>
            <a:ext uri="{FF2B5EF4-FFF2-40B4-BE49-F238E27FC236}">
              <a16:creationId xmlns:a16="http://schemas.microsoft.com/office/drawing/2014/main" id="{61308397-9902-4F11-A442-32E519D121D3}"/>
            </a:ext>
          </a:extLst>
        </xdr:cNvPr>
        <xdr:cNvCxnSpPr/>
      </xdr:nvCxnSpPr>
      <xdr:spPr>
        <a:xfrm flipV="1">
          <a:off x="4634865" y="949642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7CBC99FE-DAD6-4624-B3DC-2EBC03D4C32E}"/>
            </a:ext>
          </a:extLst>
        </xdr:cNvPr>
        <xdr:cNvSpPr txBox="1"/>
      </xdr:nvSpPr>
      <xdr:spPr>
        <a:xfrm>
          <a:off x="467360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177" name="直線コネクタ 176">
          <a:extLst>
            <a:ext uri="{FF2B5EF4-FFF2-40B4-BE49-F238E27FC236}">
              <a16:creationId xmlns:a16="http://schemas.microsoft.com/office/drawing/2014/main" id="{CD29AE3C-8CC2-4538-8B20-6B0E710F7FFA}"/>
            </a:ext>
          </a:extLst>
        </xdr:cNvPr>
        <xdr:cNvCxnSpPr/>
      </xdr:nvCxnSpPr>
      <xdr:spPr>
        <a:xfrm>
          <a:off x="4546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56A82B6E-5C18-48FE-8360-F103E353667B}"/>
            </a:ext>
          </a:extLst>
        </xdr:cNvPr>
        <xdr:cNvSpPr txBox="1"/>
      </xdr:nvSpPr>
      <xdr:spPr>
        <a:xfrm>
          <a:off x="46736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9" name="直線コネクタ 178">
          <a:extLst>
            <a:ext uri="{FF2B5EF4-FFF2-40B4-BE49-F238E27FC236}">
              <a16:creationId xmlns:a16="http://schemas.microsoft.com/office/drawing/2014/main" id="{4E8EACC2-B749-4335-BCBC-1EBC86383462}"/>
            </a:ext>
          </a:extLst>
        </xdr:cNvPr>
        <xdr:cNvCxnSpPr/>
      </xdr:nvCxnSpPr>
      <xdr:spPr>
        <a:xfrm>
          <a:off x="4546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5B8E6B90-AD67-4EA9-A3F6-3FF6A7ADAE83}"/>
            </a:ext>
          </a:extLst>
        </xdr:cNvPr>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1" name="フローチャート: 判断 180">
          <a:extLst>
            <a:ext uri="{FF2B5EF4-FFF2-40B4-BE49-F238E27FC236}">
              <a16:creationId xmlns:a16="http://schemas.microsoft.com/office/drawing/2014/main" id="{F4D1F8D9-1E02-422B-942C-3E6B33BD8628}"/>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182" name="フローチャート: 判断 181">
          <a:extLst>
            <a:ext uri="{FF2B5EF4-FFF2-40B4-BE49-F238E27FC236}">
              <a16:creationId xmlns:a16="http://schemas.microsoft.com/office/drawing/2014/main" id="{D00E17C9-F7C4-4480-9FC0-59BF2F3E8F1F}"/>
            </a:ext>
          </a:extLst>
        </xdr:cNvPr>
        <xdr:cNvSpPr/>
      </xdr:nvSpPr>
      <xdr:spPr>
        <a:xfrm>
          <a:off x="3746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3" name="フローチャート: 判断 182">
          <a:extLst>
            <a:ext uri="{FF2B5EF4-FFF2-40B4-BE49-F238E27FC236}">
              <a16:creationId xmlns:a16="http://schemas.microsoft.com/office/drawing/2014/main" id="{4F50168D-5C1C-4E1D-A14D-F5CFE95A3D04}"/>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4" name="フローチャート: 判断 183">
          <a:extLst>
            <a:ext uri="{FF2B5EF4-FFF2-40B4-BE49-F238E27FC236}">
              <a16:creationId xmlns:a16="http://schemas.microsoft.com/office/drawing/2014/main" id="{0B87C9DA-335F-437B-8129-43E24C99A208}"/>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5" name="フローチャート: 判断 184">
          <a:extLst>
            <a:ext uri="{FF2B5EF4-FFF2-40B4-BE49-F238E27FC236}">
              <a16:creationId xmlns:a16="http://schemas.microsoft.com/office/drawing/2014/main" id="{3C0A0659-0291-4128-A5D3-BB2CBFCAEEEF}"/>
            </a:ext>
          </a:extLst>
        </xdr:cNvPr>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60D24B9-A3BE-406D-9285-5E48BB7518E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90109D4-A9C1-4EEF-9B77-1DC8030776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52DC1B7-633E-4C18-98E6-1B5646F00D4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B514D63-3E7C-463C-9B75-3C3C1DC019E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2E45F24-FFE1-4B21-BE6C-0A440732E15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91" name="楕円 190">
          <a:extLst>
            <a:ext uri="{FF2B5EF4-FFF2-40B4-BE49-F238E27FC236}">
              <a16:creationId xmlns:a16="http://schemas.microsoft.com/office/drawing/2014/main" id="{DB446BC8-E5E1-49AB-962F-7A05B4D8DC3D}"/>
            </a:ext>
          </a:extLst>
        </xdr:cNvPr>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133367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8F097405-6F1A-4EE0-A633-2D148D57C81F}"/>
            </a:ext>
          </a:extLst>
        </xdr:cNvPr>
        <xdr:cNvSpPr txBox="1"/>
      </xdr:nvSpPr>
      <xdr:spPr>
        <a:xfrm>
          <a:off x="46736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111125</xdr:rowOff>
    </xdr:from>
    <xdr:to>
      <xdr:col>20</xdr:col>
      <xdr:colOff>38100</xdr:colOff>
      <xdr:row>60</xdr:row>
      <xdr:rowOff>41275</xdr:rowOff>
    </xdr:to>
    <xdr:sp macro="" textlink="">
      <xdr:nvSpPr>
        <xdr:cNvPr id="193" name="楕円 192">
          <a:extLst>
            <a:ext uri="{FF2B5EF4-FFF2-40B4-BE49-F238E27FC236}">
              <a16:creationId xmlns:a16="http://schemas.microsoft.com/office/drawing/2014/main" id="{A955CB70-E414-42D7-8B89-DF51BF38FED0}"/>
            </a:ext>
          </a:extLst>
        </xdr:cNvPr>
        <xdr:cNvSpPr/>
      </xdr:nvSpPr>
      <xdr:spPr>
        <a:xfrm>
          <a:off x="3746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161925</xdr:rowOff>
    </xdr:from>
    <xdr:to>
      <xdr:col>24</xdr:col>
      <xdr:colOff>63500</xdr:colOff>
      <xdr:row>60</xdr:row>
      <xdr:rowOff>34290</xdr:rowOff>
    </xdr:to>
    <xdr:cxnSp macro="">
      <xdr:nvCxnSpPr>
        <xdr:cNvPr id="194" name="直線コネクタ 193">
          <a:extLst>
            <a:ext uri="{FF2B5EF4-FFF2-40B4-BE49-F238E27FC236}">
              <a16:creationId xmlns:a16="http://schemas.microsoft.com/office/drawing/2014/main" id="{F7F32FAF-0988-4211-8040-08DF2CF4488B}"/>
            </a:ext>
          </a:extLst>
        </xdr:cNvPr>
        <xdr:cNvCxnSpPr/>
      </xdr:nvCxnSpPr>
      <xdr:spPr>
        <a:xfrm>
          <a:off x="3797300" y="102774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61595</xdr:rowOff>
    </xdr:from>
    <xdr:to>
      <xdr:col>15</xdr:col>
      <xdr:colOff>101600</xdr:colOff>
      <xdr:row>59</xdr:row>
      <xdr:rowOff>163195</xdr:rowOff>
    </xdr:to>
    <xdr:sp macro="" textlink="">
      <xdr:nvSpPr>
        <xdr:cNvPr id="195" name="楕円 194">
          <a:extLst>
            <a:ext uri="{FF2B5EF4-FFF2-40B4-BE49-F238E27FC236}">
              <a16:creationId xmlns:a16="http://schemas.microsoft.com/office/drawing/2014/main" id="{525BD760-BC41-4989-A106-12F486B99A6E}"/>
            </a:ext>
          </a:extLst>
        </xdr:cNvPr>
        <xdr:cNvSpPr/>
      </xdr:nvSpPr>
      <xdr:spPr>
        <a:xfrm>
          <a:off x="2857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112395</xdr:rowOff>
    </xdr:from>
    <xdr:to>
      <xdr:col>19</xdr:col>
      <xdr:colOff>177800</xdr:colOff>
      <xdr:row>59</xdr:row>
      <xdr:rowOff>161925</xdr:rowOff>
    </xdr:to>
    <xdr:cxnSp macro="">
      <xdr:nvCxnSpPr>
        <xdr:cNvPr id="196" name="直線コネクタ 195">
          <a:extLst>
            <a:ext uri="{FF2B5EF4-FFF2-40B4-BE49-F238E27FC236}">
              <a16:creationId xmlns:a16="http://schemas.microsoft.com/office/drawing/2014/main" id="{9799DB3E-96F0-4A31-9155-9AE0A3A6A6F0}"/>
            </a:ext>
          </a:extLst>
        </xdr:cNvPr>
        <xdr:cNvCxnSpPr/>
      </xdr:nvCxnSpPr>
      <xdr:spPr>
        <a:xfrm>
          <a:off x="2908300" y="102279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xdr:rowOff>
    </xdr:from>
    <xdr:to>
      <xdr:col>10</xdr:col>
      <xdr:colOff>165100</xdr:colOff>
      <xdr:row>59</xdr:row>
      <xdr:rowOff>115570</xdr:rowOff>
    </xdr:to>
    <xdr:sp macro="" textlink="">
      <xdr:nvSpPr>
        <xdr:cNvPr id="197" name="楕円 196">
          <a:extLst>
            <a:ext uri="{FF2B5EF4-FFF2-40B4-BE49-F238E27FC236}">
              <a16:creationId xmlns:a16="http://schemas.microsoft.com/office/drawing/2014/main" id="{55DD13A3-E1A6-4260-9F0E-B5488BDAC0BD}"/>
            </a:ext>
          </a:extLst>
        </xdr:cNvPr>
        <xdr:cNvSpPr/>
      </xdr:nvSpPr>
      <xdr:spPr>
        <a:xfrm>
          <a:off x="1968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64770</xdr:rowOff>
    </xdr:from>
    <xdr:to>
      <xdr:col>15</xdr:col>
      <xdr:colOff>50800</xdr:colOff>
      <xdr:row>59</xdr:row>
      <xdr:rowOff>112395</xdr:rowOff>
    </xdr:to>
    <xdr:cxnSp macro="">
      <xdr:nvCxnSpPr>
        <xdr:cNvPr id="198" name="直線コネクタ 197">
          <a:extLst>
            <a:ext uri="{FF2B5EF4-FFF2-40B4-BE49-F238E27FC236}">
              <a16:creationId xmlns:a16="http://schemas.microsoft.com/office/drawing/2014/main" id="{3DF3E8D6-B296-4B13-9BF4-67E0B9C49FD2}"/>
            </a:ext>
          </a:extLst>
        </xdr:cNvPr>
        <xdr:cNvCxnSpPr/>
      </xdr:nvCxnSpPr>
      <xdr:spPr>
        <a:xfrm>
          <a:off x="2019300" y="101803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139700</xdr:rowOff>
    </xdr:from>
    <xdr:to>
      <xdr:col>6</xdr:col>
      <xdr:colOff>38100</xdr:colOff>
      <xdr:row>59</xdr:row>
      <xdr:rowOff>69850</xdr:rowOff>
    </xdr:to>
    <xdr:sp macro="" textlink="">
      <xdr:nvSpPr>
        <xdr:cNvPr id="199" name="楕円 198">
          <a:extLst>
            <a:ext uri="{FF2B5EF4-FFF2-40B4-BE49-F238E27FC236}">
              <a16:creationId xmlns:a16="http://schemas.microsoft.com/office/drawing/2014/main" id="{F4CA46AA-A16C-4CB1-A843-CFEE8E2EC739}"/>
            </a:ext>
          </a:extLst>
        </xdr:cNvPr>
        <xdr:cNvSpPr/>
      </xdr:nvSpPr>
      <xdr:spPr>
        <a:xfrm>
          <a:off x="1079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19050</xdr:rowOff>
    </xdr:from>
    <xdr:to>
      <xdr:col>10</xdr:col>
      <xdr:colOff>114300</xdr:colOff>
      <xdr:row>59</xdr:row>
      <xdr:rowOff>64770</xdr:rowOff>
    </xdr:to>
    <xdr:cxnSp macro="">
      <xdr:nvCxnSpPr>
        <xdr:cNvPr id="200" name="直線コネクタ 199">
          <a:extLst>
            <a:ext uri="{FF2B5EF4-FFF2-40B4-BE49-F238E27FC236}">
              <a16:creationId xmlns:a16="http://schemas.microsoft.com/office/drawing/2014/main" id="{37CC7982-B6C1-43D8-89AF-8DCE88FA4199}"/>
            </a:ext>
          </a:extLst>
        </xdr:cNvPr>
        <xdr:cNvCxnSpPr/>
      </xdr:nvCxnSpPr>
      <xdr:spPr>
        <a:xfrm>
          <a:off x="1130300" y="10134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108602</xdr:rowOff>
    </xdr:from>
    <xdr:ext cx="405111" cy="259045"/>
    <xdr:sp macro="" textlink="">
      <xdr:nvSpPr>
        <xdr:cNvPr id="201" name="n_1aveValue【体育館・プール】&#10;有形固定資産減価償却率">
          <a:extLst>
            <a:ext uri="{FF2B5EF4-FFF2-40B4-BE49-F238E27FC236}">
              <a16:creationId xmlns:a16="http://schemas.microsoft.com/office/drawing/2014/main" id="{B4A50860-6EA6-44E4-AEFF-E60B8AB52770}"/>
            </a:ext>
          </a:extLst>
        </xdr:cNvPr>
        <xdr:cNvSpPr txBox="1"/>
      </xdr:nvSpPr>
      <xdr:spPr>
        <a:xfrm>
          <a:off x="3582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202" name="n_2aveValue【体育館・プール】&#10;有形固定資産減価償却率">
          <a:extLst>
            <a:ext uri="{FF2B5EF4-FFF2-40B4-BE49-F238E27FC236}">
              <a16:creationId xmlns:a16="http://schemas.microsoft.com/office/drawing/2014/main" id="{8AB4C9AF-ACEC-4991-9320-15B600636B17}"/>
            </a:ext>
          </a:extLst>
        </xdr:cNvPr>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203" name="n_3aveValue【体育館・プール】&#10;有形固定資産減価償却率">
          <a:extLst>
            <a:ext uri="{FF2B5EF4-FFF2-40B4-BE49-F238E27FC236}">
              <a16:creationId xmlns:a16="http://schemas.microsoft.com/office/drawing/2014/main" id="{87F4C69D-5BD9-4856-86FA-9BD2B367D0B4}"/>
            </a:ext>
          </a:extLst>
        </xdr:cNvPr>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70502</xdr:rowOff>
    </xdr:from>
    <xdr:ext cx="405111" cy="259045"/>
    <xdr:sp macro="" textlink="">
      <xdr:nvSpPr>
        <xdr:cNvPr id="204" name="n_4aveValue【体育館・プール】&#10;有形固定資産減価償却率">
          <a:extLst>
            <a:ext uri="{FF2B5EF4-FFF2-40B4-BE49-F238E27FC236}">
              <a16:creationId xmlns:a16="http://schemas.microsoft.com/office/drawing/2014/main" id="{E8A5931C-D019-47E2-B950-19FA6192893C}"/>
            </a:ext>
          </a:extLst>
        </xdr:cNvPr>
        <xdr:cNvSpPr txBox="1"/>
      </xdr:nvSpPr>
      <xdr:spPr>
        <a:xfrm>
          <a:off x="927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57802</xdr:rowOff>
    </xdr:from>
    <xdr:ext cx="405111" cy="259045"/>
    <xdr:sp macro="" textlink="">
      <xdr:nvSpPr>
        <xdr:cNvPr id="205" name="n_1mainValue【体育館・プール】&#10;有形固定資産減価償却率">
          <a:extLst>
            <a:ext uri="{FF2B5EF4-FFF2-40B4-BE49-F238E27FC236}">
              <a16:creationId xmlns:a16="http://schemas.microsoft.com/office/drawing/2014/main" id="{C8589841-F26C-4356-A63B-9E47E430A6F6}"/>
            </a:ext>
          </a:extLst>
        </xdr:cNvPr>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8272</xdr:rowOff>
    </xdr:from>
    <xdr:ext cx="405111" cy="259045"/>
    <xdr:sp macro="" textlink="">
      <xdr:nvSpPr>
        <xdr:cNvPr id="206" name="n_2mainValue【体育館・プール】&#10;有形固定資産減価償却率">
          <a:extLst>
            <a:ext uri="{FF2B5EF4-FFF2-40B4-BE49-F238E27FC236}">
              <a16:creationId xmlns:a16="http://schemas.microsoft.com/office/drawing/2014/main" id="{A3045409-D263-4984-B4AF-0C2141526A67}"/>
            </a:ext>
          </a:extLst>
        </xdr:cNvPr>
        <xdr:cNvSpPr txBox="1"/>
      </xdr:nvSpPr>
      <xdr:spPr>
        <a:xfrm>
          <a:off x="2705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132097</xdr:rowOff>
    </xdr:from>
    <xdr:ext cx="405111" cy="259045"/>
    <xdr:sp macro="" textlink="">
      <xdr:nvSpPr>
        <xdr:cNvPr id="207" name="n_3mainValue【体育館・プール】&#10;有形固定資産減価償却率">
          <a:extLst>
            <a:ext uri="{FF2B5EF4-FFF2-40B4-BE49-F238E27FC236}">
              <a16:creationId xmlns:a16="http://schemas.microsoft.com/office/drawing/2014/main" id="{1B34EC46-EF64-4238-8F66-457A3F097226}"/>
            </a:ext>
          </a:extLst>
        </xdr:cNvPr>
        <xdr:cNvSpPr txBox="1"/>
      </xdr:nvSpPr>
      <xdr:spPr>
        <a:xfrm>
          <a:off x="1816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8" name="n_4mainValue【体育館・プール】&#10;有形固定資産減価償却率">
          <a:extLst>
            <a:ext uri="{FF2B5EF4-FFF2-40B4-BE49-F238E27FC236}">
              <a16:creationId xmlns:a16="http://schemas.microsoft.com/office/drawing/2014/main" id="{4453A50B-3F25-4325-92AF-01CC2D60D851}"/>
            </a:ext>
          </a:extLst>
        </xdr:cNvPr>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96E0A44C-EABA-4B34-BBB8-1ED93716FDD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C7662D1F-817A-4801-B72E-02B1531F7FA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E5C05EA-E3CF-48EE-BB29-B68EA4361BF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2671EA06-CCF4-4E2E-A896-AB58B5E73EF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6C122E5C-9F82-48B4-9E6A-07ED136D22D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B16FCF5F-4CE7-42E3-BFBF-755C016A8D6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F569A3B5-8489-430B-8401-32F0B4CE75A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D6AE7442-1F11-488B-BA67-68E705FB673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AA51DE94-DBE1-4ABC-A3B6-B87A63F3397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7411026B-7605-4D3B-8D24-C4C18206404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E0918F7C-4863-453F-ABA1-2E5926714E7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19FE1749-464C-451E-BCAD-2CBA6A3ED2E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81C66024-F611-4FCD-AD68-F6DDF393593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CAEA3F9D-BB87-4E7F-9148-4D9D51FB7E0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2F867601-337E-4EBB-8293-B28300C6751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0084F594-925E-40C0-B2E6-7BA748BD792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A157F245-15BA-40DA-AE7B-BBD22727640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A5148A9F-BF96-4642-A33D-81B55E5D549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68E89A6F-F9F7-4A8B-8696-EBF68D8270A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09ECFA35-6880-4FEE-9D96-10F791C7AAA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11215D4D-9406-4623-AEEC-1055A6DF32D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772C481A-233B-4187-B072-A8ACAC05C9A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7F6BECCA-3C07-40E8-BA85-0E6997E0D04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7AEF1063-3DF5-4C92-9205-9DC9133295F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7B28D5BA-EF58-48E1-BD5A-114F3F15F42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234" name="直線コネクタ 233">
          <a:extLst>
            <a:ext uri="{FF2B5EF4-FFF2-40B4-BE49-F238E27FC236}">
              <a16:creationId xmlns:a16="http://schemas.microsoft.com/office/drawing/2014/main" id="{C8AFD3B8-13E1-4DD3-B28B-A42348DEFA0F}"/>
            </a:ext>
          </a:extLst>
        </xdr:cNvPr>
        <xdr:cNvCxnSpPr/>
      </xdr:nvCxnSpPr>
      <xdr:spPr>
        <a:xfrm flipV="1">
          <a:off x="10476865" y="9628959"/>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35" name="【体育館・プール】&#10;一人当たり面積最小値テキスト">
          <a:extLst>
            <a:ext uri="{FF2B5EF4-FFF2-40B4-BE49-F238E27FC236}">
              <a16:creationId xmlns:a16="http://schemas.microsoft.com/office/drawing/2014/main" id="{260D12AA-D72D-446E-BEAA-01B9CD2EDED3}"/>
            </a:ext>
          </a:extLst>
        </xdr:cNvPr>
        <xdr:cNvSpPr txBox="1"/>
      </xdr:nvSpPr>
      <xdr:spPr>
        <a:xfrm>
          <a:off x="105156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236" name="直線コネクタ 235">
          <a:extLst>
            <a:ext uri="{FF2B5EF4-FFF2-40B4-BE49-F238E27FC236}">
              <a16:creationId xmlns:a16="http://schemas.microsoft.com/office/drawing/2014/main" id="{F268EC62-655A-40F4-9B2E-9AD06A5F5155}"/>
            </a:ext>
          </a:extLst>
        </xdr:cNvPr>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237" name="【体育館・プール】&#10;一人当たり面積最大値テキスト">
          <a:extLst>
            <a:ext uri="{FF2B5EF4-FFF2-40B4-BE49-F238E27FC236}">
              <a16:creationId xmlns:a16="http://schemas.microsoft.com/office/drawing/2014/main" id="{44D78F7B-4961-4CC6-B926-FF0F8EABA0DE}"/>
            </a:ext>
          </a:extLst>
        </xdr:cNvPr>
        <xdr:cNvSpPr txBox="1"/>
      </xdr:nvSpPr>
      <xdr:spPr>
        <a:xfrm>
          <a:off x="10515600" y="940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238" name="直線コネクタ 237">
          <a:extLst>
            <a:ext uri="{FF2B5EF4-FFF2-40B4-BE49-F238E27FC236}">
              <a16:creationId xmlns:a16="http://schemas.microsoft.com/office/drawing/2014/main" id="{B5D5C754-B9FF-47C2-B3CB-18121F998CFD}"/>
            </a:ext>
          </a:extLst>
        </xdr:cNvPr>
        <xdr:cNvCxnSpPr/>
      </xdr:nvCxnSpPr>
      <xdr:spPr>
        <a:xfrm>
          <a:off x="10388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9633</xdr:rowOff>
    </xdr:from>
    <xdr:ext cx="469744" cy="259045"/>
    <xdr:sp macro="" textlink="">
      <xdr:nvSpPr>
        <xdr:cNvPr id="239" name="【体育館・プール】&#10;一人当たり面積平均値テキスト">
          <a:extLst>
            <a:ext uri="{FF2B5EF4-FFF2-40B4-BE49-F238E27FC236}">
              <a16:creationId xmlns:a16="http://schemas.microsoft.com/office/drawing/2014/main" id="{A188498B-279A-4D8A-A585-98949D5C4088}"/>
            </a:ext>
          </a:extLst>
        </xdr:cNvPr>
        <xdr:cNvSpPr txBox="1"/>
      </xdr:nvSpPr>
      <xdr:spPr>
        <a:xfrm>
          <a:off x="10515600" y="1029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240" name="フローチャート: 判断 239">
          <a:extLst>
            <a:ext uri="{FF2B5EF4-FFF2-40B4-BE49-F238E27FC236}">
              <a16:creationId xmlns:a16="http://schemas.microsoft.com/office/drawing/2014/main" id="{B8BFD013-7BA9-4D89-A214-4FC822AECED2}"/>
            </a:ext>
          </a:extLst>
        </xdr:cNvPr>
        <xdr:cNvSpPr/>
      </xdr:nvSpPr>
      <xdr:spPr>
        <a:xfrm>
          <a:off x="10426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241" name="フローチャート: 判断 240">
          <a:extLst>
            <a:ext uri="{FF2B5EF4-FFF2-40B4-BE49-F238E27FC236}">
              <a16:creationId xmlns:a16="http://schemas.microsoft.com/office/drawing/2014/main" id="{D8738586-5D30-4075-9318-ECAF242EEBE6}"/>
            </a:ext>
          </a:extLst>
        </xdr:cNvPr>
        <xdr:cNvSpPr/>
      </xdr:nvSpPr>
      <xdr:spPr>
        <a:xfrm>
          <a:off x="958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14515</xdr:rowOff>
    </xdr:from>
    <xdr:to>
      <xdr:col>46</xdr:col>
      <xdr:colOff>38100</xdr:colOff>
      <xdr:row>61</xdr:row>
      <xdr:rowOff>116115</xdr:rowOff>
    </xdr:to>
    <xdr:sp macro="" textlink="">
      <xdr:nvSpPr>
        <xdr:cNvPr id="242" name="フローチャート: 判断 241">
          <a:extLst>
            <a:ext uri="{FF2B5EF4-FFF2-40B4-BE49-F238E27FC236}">
              <a16:creationId xmlns:a16="http://schemas.microsoft.com/office/drawing/2014/main" id="{35283185-19DF-4A3E-ABB9-3B73A18DC04A}"/>
            </a:ext>
          </a:extLst>
        </xdr:cNvPr>
        <xdr:cNvSpPr/>
      </xdr:nvSpPr>
      <xdr:spPr>
        <a:xfrm>
          <a:off x="8699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168003</xdr:rowOff>
    </xdr:from>
    <xdr:to>
      <xdr:col>41</xdr:col>
      <xdr:colOff>101600</xdr:colOff>
      <xdr:row>61</xdr:row>
      <xdr:rowOff>98153</xdr:rowOff>
    </xdr:to>
    <xdr:sp macro="" textlink="">
      <xdr:nvSpPr>
        <xdr:cNvPr id="243" name="フローチャート: 判断 242">
          <a:extLst>
            <a:ext uri="{FF2B5EF4-FFF2-40B4-BE49-F238E27FC236}">
              <a16:creationId xmlns:a16="http://schemas.microsoft.com/office/drawing/2014/main" id="{724498DE-3654-4E8E-84E1-7678D353A1B6}"/>
            </a:ext>
          </a:extLst>
        </xdr:cNvPr>
        <xdr:cNvSpPr/>
      </xdr:nvSpPr>
      <xdr:spPr>
        <a:xfrm>
          <a:off x="781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34109</xdr:rowOff>
    </xdr:from>
    <xdr:to>
      <xdr:col>36</xdr:col>
      <xdr:colOff>165100</xdr:colOff>
      <xdr:row>61</xdr:row>
      <xdr:rowOff>135709</xdr:rowOff>
    </xdr:to>
    <xdr:sp macro="" textlink="">
      <xdr:nvSpPr>
        <xdr:cNvPr id="244" name="フローチャート: 判断 243">
          <a:extLst>
            <a:ext uri="{FF2B5EF4-FFF2-40B4-BE49-F238E27FC236}">
              <a16:creationId xmlns:a16="http://schemas.microsoft.com/office/drawing/2014/main" id="{C274AA89-A184-4973-B1EF-23DB6061C82A}"/>
            </a:ext>
          </a:extLst>
        </xdr:cNvPr>
        <xdr:cNvSpPr/>
      </xdr:nvSpPr>
      <xdr:spPr>
        <a:xfrm>
          <a:off x="6921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416AC77-06E1-4C62-9102-F298B931951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B077B98-8899-4ECF-B519-F432F40AAA9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C3C5440-22F0-4742-8803-E2830D0B668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FFD16C61-D0FD-4289-A241-F20BA9792F2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B462AD6A-555F-4EAF-9719-5BA8D369D70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60234</xdr:rowOff>
    </xdr:from>
    <xdr:to>
      <xdr:col>55</xdr:col>
      <xdr:colOff>50800</xdr:colOff>
      <xdr:row>62</xdr:row>
      <xdr:rowOff>161834</xdr:rowOff>
    </xdr:to>
    <xdr:sp macro="" textlink="">
      <xdr:nvSpPr>
        <xdr:cNvPr id="250" name="楕円 249">
          <a:extLst>
            <a:ext uri="{FF2B5EF4-FFF2-40B4-BE49-F238E27FC236}">
              <a16:creationId xmlns:a16="http://schemas.microsoft.com/office/drawing/2014/main" id="{FFA6E663-7E93-4B4C-92E3-5D18523003B3}"/>
            </a:ext>
          </a:extLst>
        </xdr:cNvPr>
        <xdr:cNvSpPr/>
      </xdr:nvSpPr>
      <xdr:spPr>
        <a:xfrm>
          <a:off x="104267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38661</xdr:rowOff>
    </xdr:from>
    <xdr:ext cx="469744" cy="259045"/>
    <xdr:sp macro="" textlink="">
      <xdr:nvSpPr>
        <xdr:cNvPr id="251" name="【体育館・プール】&#10;一人当たり面積該当値テキスト">
          <a:extLst>
            <a:ext uri="{FF2B5EF4-FFF2-40B4-BE49-F238E27FC236}">
              <a16:creationId xmlns:a16="http://schemas.microsoft.com/office/drawing/2014/main" id="{85B9ED2C-A2D8-4FE9-BEF6-427F1892C98E}"/>
            </a:ext>
          </a:extLst>
        </xdr:cNvPr>
        <xdr:cNvSpPr txBox="1"/>
      </xdr:nvSpPr>
      <xdr:spPr>
        <a:xfrm>
          <a:off x="10515600" y="1066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70031</xdr:rowOff>
    </xdr:from>
    <xdr:to>
      <xdr:col>50</xdr:col>
      <xdr:colOff>165100</xdr:colOff>
      <xdr:row>63</xdr:row>
      <xdr:rowOff>181</xdr:rowOff>
    </xdr:to>
    <xdr:sp macro="" textlink="">
      <xdr:nvSpPr>
        <xdr:cNvPr id="252" name="楕円 251">
          <a:extLst>
            <a:ext uri="{FF2B5EF4-FFF2-40B4-BE49-F238E27FC236}">
              <a16:creationId xmlns:a16="http://schemas.microsoft.com/office/drawing/2014/main" id="{7777AF54-DE21-418F-AB1B-0B2C6FECA551}"/>
            </a:ext>
          </a:extLst>
        </xdr:cNvPr>
        <xdr:cNvSpPr/>
      </xdr:nvSpPr>
      <xdr:spPr>
        <a:xfrm>
          <a:off x="9588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111034</xdr:rowOff>
    </xdr:from>
    <xdr:to>
      <xdr:col>55</xdr:col>
      <xdr:colOff>0</xdr:colOff>
      <xdr:row>62</xdr:row>
      <xdr:rowOff>120831</xdr:rowOff>
    </xdr:to>
    <xdr:cxnSp macro="">
      <xdr:nvCxnSpPr>
        <xdr:cNvPr id="253" name="直線コネクタ 252">
          <a:extLst>
            <a:ext uri="{FF2B5EF4-FFF2-40B4-BE49-F238E27FC236}">
              <a16:creationId xmlns:a16="http://schemas.microsoft.com/office/drawing/2014/main" id="{24564FAB-6FB2-4884-84C4-7CD96A343755}"/>
            </a:ext>
          </a:extLst>
        </xdr:cNvPr>
        <xdr:cNvCxnSpPr/>
      </xdr:nvCxnSpPr>
      <xdr:spPr>
        <a:xfrm flipV="1">
          <a:off x="9639300" y="107409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76563</xdr:rowOff>
    </xdr:from>
    <xdr:to>
      <xdr:col>46</xdr:col>
      <xdr:colOff>38100</xdr:colOff>
      <xdr:row>63</xdr:row>
      <xdr:rowOff>6713</xdr:rowOff>
    </xdr:to>
    <xdr:sp macro="" textlink="">
      <xdr:nvSpPr>
        <xdr:cNvPr id="254" name="楕円 253">
          <a:extLst>
            <a:ext uri="{FF2B5EF4-FFF2-40B4-BE49-F238E27FC236}">
              <a16:creationId xmlns:a16="http://schemas.microsoft.com/office/drawing/2014/main" id="{61344596-3807-47EB-BCA2-74F7BF511F64}"/>
            </a:ext>
          </a:extLst>
        </xdr:cNvPr>
        <xdr:cNvSpPr/>
      </xdr:nvSpPr>
      <xdr:spPr>
        <a:xfrm>
          <a:off x="8699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120831</xdr:rowOff>
    </xdr:from>
    <xdr:to>
      <xdr:col>50</xdr:col>
      <xdr:colOff>114300</xdr:colOff>
      <xdr:row>62</xdr:row>
      <xdr:rowOff>127363</xdr:rowOff>
    </xdr:to>
    <xdr:cxnSp macro="">
      <xdr:nvCxnSpPr>
        <xdr:cNvPr id="255" name="直線コネクタ 254">
          <a:extLst>
            <a:ext uri="{FF2B5EF4-FFF2-40B4-BE49-F238E27FC236}">
              <a16:creationId xmlns:a16="http://schemas.microsoft.com/office/drawing/2014/main" id="{08BFCE9F-C1AD-44D6-A970-37C01C4E654E}"/>
            </a:ext>
          </a:extLst>
        </xdr:cNvPr>
        <xdr:cNvCxnSpPr/>
      </xdr:nvCxnSpPr>
      <xdr:spPr>
        <a:xfrm flipV="1">
          <a:off x="8750300" y="107507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81462</xdr:rowOff>
    </xdr:from>
    <xdr:to>
      <xdr:col>41</xdr:col>
      <xdr:colOff>101600</xdr:colOff>
      <xdr:row>63</xdr:row>
      <xdr:rowOff>11612</xdr:rowOff>
    </xdr:to>
    <xdr:sp macro="" textlink="">
      <xdr:nvSpPr>
        <xdr:cNvPr id="256" name="楕円 255">
          <a:extLst>
            <a:ext uri="{FF2B5EF4-FFF2-40B4-BE49-F238E27FC236}">
              <a16:creationId xmlns:a16="http://schemas.microsoft.com/office/drawing/2014/main" id="{6456E1C0-D4EA-4611-9D41-E4951916928A}"/>
            </a:ext>
          </a:extLst>
        </xdr:cNvPr>
        <xdr:cNvSpPr/>
      </xdr:nvSpPr>
      <xdr:spPr>
        <a:xfrm>
          <a:off x="7810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127363</xdr:rowOff>
    </xdr:from>
    <xdr:to>
      <xdr:col>45</xdr:col>
      <xdr:colOff>177800</xdr:colOff>
      <xdr:row>62</xdr:row>
      <xdr:rowOff>132262</xdr:rowOff>
    </xdr:to>
    <xdr:cxnSp macro="">
      <xdr:nvCxnSpPr>
        <xdr:cNvPr id="257" name="直線コネクタ 256">
          <a:extLst>
            <a:ext uri="{FF2B5EF4-FFF2-40B4-BE49-F238E27FC236}">
              <a16:creationId xmlns:a16="http://schemas.microsoft.com/office/drawing/2014/main" id="{8161BE2F-966B-4B14-A151-A938C9C3196E}"/>
            </a:ext>
          </a:extLst>
        </xdr:cNvPr>
        <xdr:cNvCxnSpPr/>
      </xdr:nvCxnSpPr>
      <xdr:spPr>
        <a:xfrm flipV="1">
          <a:off x="7861300" y="107572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87993</xdr:rowOff>
    </xdr:from>
    <xdr:to>
      <xdr:col>36</xdr:col>
      <xdr:colOff>165100</xdr:colOff>
      <xdr:row>63</xdr:row>
      <xdr:rowOff>18143</xdr:rowOff>
    </xdr:to>
    <xdr:sp macro="" textlink="">
      <xdr:nvSpPr>
        <xdr:cNvPr id="258" name="楕円 257">
          <a:extLst>
            <a:ext uri="{FF2B5EF4-FFF2-40B4-BE49-F238E27FC236}">
              <a16:creationId xmlns:a16="http://schemas.microsoft.com/office/drawing/2014/main" id="{EE47AF56-9A75-4E87-B339-428EB780C0A0}"/>
            </a:ext>
          </a:extLst>
        </xdr:cNvPr>
        <xdr:cNvSpPr/>
      </xdr:nvSpPr>
      <xdr:spPr>
        <a:xfrm>
          <a:off x="6921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132262</xdr:rowOff>
    </xdr:from>
    <xdr:to>
      <xdr:col>41</xdr:col>
      <xdr:colOff>50800</xdr:colOff>
      <xdr:row>62</xdr:row>
      <xdr:rowOff>138793</xdr:rowOff>
    </xdr:to>
    <xdr:cxnSp macro="">
      <xdr:nvCxnSpPr>
        <xdr:cNvPr id="259" name="直線コネクタ 258">
          <a:extLst>
            <a:ext uri="{FF2B5EF4-FFF2-40B4-BE49-F238E27FC236}">
              <a16:creationId xmlns:a16="http://schemas.microsoft.com/office/drawing/2014/main" id="{5D2CDE75-5BF0-4C1A-A6B3-2582B159AF08}"/>
            </a:ext>
          </a:extLst>
        </xdr:cNvPr>
        <xdr:cNvCxnSpPr/>
      </xdr:nvCxnSpPr>
      <xdr:spPr>
        <a:xfrm flipV="1">
          <a:off x="6972300" y="107621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101617</xdr:rowOff>
    </xdr:from>
    <xdr:ext cx="469744" cy="259045"/>
    <xdr:sp macro="" textlink="">
      <xdr:nvSpPr>
        <xdr:cNvPr id="260" name="n_1aveValue【体育館・プール】&#10;一人当たり面積">
          <a:extLst>
            <a:ext uri="{FF2B5EF4-FFF2-40B4-BE49-F238E27FC236}">
              <a16:creationId xmlns:a16="http://schemas.microsoft.com/office/drawing/2014/main" id="{38EB9220-BF81-43E8-91B3-AF5C29D9D305}"/>
            </a:ext>
          </a:extLst>
        </xdr:cNvPr>
        <xdr:cNvSpPr txBox="1"/>
      </xdr:nvSpPr>
      <xdr:spPr>
        <a:xfrm>
          <a:off x="9391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132642</xdr:rowOff>
    </xdr:from>
    <xdr:ext cx="469744" cy="259045"/>
    <xdr:sp macro="" textlink="">
      <xdr:nvSpPr>
        <xdr:cNvPr id="261" name="n_2aveValue【体育館・プール】&#10;一人当たり面積">
          <a:extLst>
            <a:ext uri="{FF2B5EF4-FFF2-40B4-BE49-F238E27FC236}">
              <a16:creationId xmlns:a16="http://schemas.microsoft.com/office/drawing/2014/main" id="{F1B82427-A055-46D4-ADA0-58646EA53163}"/>
            </a:ext>
          </a:extLst>
        </xdr:cNvPr>
        <xdr:cNvSpPr txBox="1"/>
      </xdr:nvSpPr>
      <xdr:spPr>
        <a:xfrm>
          <a:off x="85154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114680</xdr:rowOff>
    </xdr:from>
    <xdr:ext cx="469744" cy="259045"/>
    <xdr:sp macro="" textlink="">
      <xdr:nvSpPr>
        <xdr:cNvPr id="262" name="n_3aveValue【体育館・プール】&#10;一人当たり面積">
          <a:extLst>
            <a:ext uri="{FF2B5EF4-FFF2-40B4-BE49-F238E27FC236}">
              <a16:creationId xmlns:a16="http://schemas.microsoft.com/office/drawing/2014/main" id="{9D033485-9A92-46DE-8275-193DD69E54FC}"/>
            </a:ext>
          </a:extLst>
        </xdr:cNvPr>
        <xdr:cNvSpPr txBox="1"/>
      </xdr:nvSpPr>
      <xdr:spPr>
        <a:xfrm>
          <a:off x="7626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152236</xdr:rowOff>
    </xdr:from>
    <xdr:ext cx="469744" cy="259045"/>
    <xdr:sp macro="" textlink="">
      <xdr:nvSpPr>
        <xdr:cNvPr id="263" name="n_4aveValue【体育館・プール】&#10;一人当たり面積">
          <a:extLst>
            <a:ext uri="{FF2B5EF4-FFF2-40B4-BE49-F238E27FC236}">
              <a16:creationId xmlns:a16="http://schemas.microsoft.com/office/drawing/2014/main" id="{CE55C6DF-D804-4A64-9AC8-F6145DAAA07A}"/>
            </a:ext>
          </a:extLst>
        </xdr:cNvPr>
        <xdr:cNvSpPr txBox="1"/>
      </xdr:nvSpPr>
      <xdr:spPr>
        <a:xfrm>
          <a:off x="6737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162758</xdr:rowOff>
    </xdr:from>
    <xdr:ext cx="469744" cy="259045"/>
    <xdr:sp macro="" textlink="">
      <xdr:nvSpPr>
        <xdr:cNvPr id="264" name="n_1mainValue【体育館・プール】&#10;一人当たり面積">
          <a:extLst>
            <a:ext uri="{FF2B5EF4-FFF2-40B4-BE49-F238E27FC236}">
              <a16:creationId xmlns:a16="http://schemas.microsoft.com/office/drawing/2014/main" id="{D6C8FF85-9F73-4F39-BEB6-3C7037855116}"/>
            </a:ext>
          </a:extLst>
        </xdr:cNvPr>
        <xdr:cNvSpPr txBox="1"/>
      </xdr:nvSpPr>
      <xdr:spPr>
        <a:xfrm>
          <a:off x="9391727" y="1079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169290</xdr:rowOff>
    </xdr:from>
    <xdr:ext cx="469744" cy="259045"/>
    <xdr:sp macro="" textlink="">
      <xdr:nvSpPr>
        <xdr:cNvPr id="265" name="n_2mainValue【体育館・プール】&#10;一人当たり面積">
          <a:extLst>
            <a:ext uri="{FF2B5EF4-FFF2-40B4-BE49-F238E27FC236}">
              <a16:creationId xmlns:a16="http://schemas.microsoft.com/office/drawing/2014/main" id="{D6D47A5E-69CE-4171-AD93-23BD208167D7}"/>
            </a:ext>
          </a:extLst>
        </xdr:cNvPr>
        <xdr:cNvSpPr txBox="1"/>
      </xdr:nvSpPr>
      <xdr:spPr>
        <a:xfrm>
          <a:off x="8515427" y="1079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2739</xdr:rowOff>
    </xdr:from>
    <xdr:ext cx="469744" cy="259045"/>
    <xdr:sp macro="" textlink="">
      <xdr:nvSpPr>
        <xdr:cNvPr id="266" name="n_3mainValue【体育館・プール】&#10;一人当たり面積">
          <a:extLst>
            <a:ext uri="{FF2B5EF4-FFF2-40B4-BE49-F238E27FC236}">
              <a16:creationId xmlns:a16="http://schemas.microsoft.com/office/drawing/2014/main" id="{805EF078-E66B-4345-B786-2BA5886A99A5}"/>
            </a:ext>
          </a:extLst>
        </xdr:cNvPr>
        <xdr:cNvSpPr txBox="1"/>
      </xdr:nvSpPr>
      <xdr:spPr>
        <a:xfrm>
          <a:off x="7626427" y="1080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9270</xdr:rowOff>
    </xdr:from>
    <xdr:ext cx="469744" cy="259045"/>
    <xdr:sp macro="" textlink="">
      <xdr:nvSpPr>
        <xdr:cNvPr id="267" name="n_4mainValue【体育館・プール】&#10;一人当たり面積">
          <a:extLst>
            <a:ext uri="{FF2B5EF4-FFF2-40B4-BE49-F238E27FC236}">
              <a16:creationId xmlns:a16="http://schemas.microsoft.com/office/drawing/2014/main" id="{A7F6091B-722B-4F57-9291-8B07573E34AB}"/>
            </a:ext>
          </a:extLst>
        </xdr:cNvPr>
        <xdr:cNvSpPr txBox="1"/>
      </xdr:nvSpPr>
      <xdr:spPr>
        <a:xfrm>
          <a:off x="6737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5D2ED57B-69FB-4CA9-B0DB-EAFAC82FAE7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550390C7-4735-4E96-8C5E-4607610837D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C853EC82-73F4-4D9E-8EAF-D4C73A8CCA7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EBCB3EFD-0E66-47C5-991B-FCE3F7CC4C6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8E022F0D-CE81-471D-936F-86D38F6278B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7346FEED-4DEB-497E-A00D-BF86A2DD369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DA93E686-4841-4DCE-8926-8DDF5F804D3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9EFFF0BD-6EBC-45CF-9139-868B65D4E99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540F6489-39D2-4F51-8466-297FB92D83D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94C3E32-F811-4779-978B-4839FD28B27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830FF2A2-12F2-4CA3-AD71-6BA0A5476C2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ED9914F1-129D-4E69-BA38-B913B27C5ED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643D176D-1B83-44E4-8507-173C97152ECF}"/>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1B5661F1-A4F9-470A-A8CC-9B2A039EB74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7DF9669C-4EA9-4EF0-903D-B8F756E20E5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9A427733-B080-452E-B49B-C1D5648CC42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8D72B9B6-1D56-4C68-926B-E5C650EC6C9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7F5298CC-21F9-403D-982B-44D65C0DB4D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B2E47F63-5E47-4906-BEFB-AC62336147C9}"/>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96C2295-2290-4909-A0AD-1FAFF99367E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DBFA38E9-DDE2-48DC-BB6F-D000839A725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7303505-70B1-40F0-9A30-3FD28D217BA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22098</xdr:rowOff>
    </xdr:from>
    <xdr:to>
      <xdr:col>24</xdr:col>
      <xdr:colOff>62865</xdr:colOff>
      <xdr:row>85</xdr:row>
      <xdr:rowOff>150113</xdr:rowOff>
    </xdr:to>
    <xdr:cxnSp macro="">
      <xdr:nvCxnSpPr>
        <xdr:cNvPr id="290" name="直線コネクタ 289">
          <a:extLst>
            <a:ext uri="{FF2B5EF4-FFF2-40B4-BE49-F238E27FC236}">
              <a16:creationId xmlns:a16="http://schemas.microsoft.com/office/drawing/2014/main" id="{2310D3BA-0522-48EA-8FC0-8048582F559C}"/>
            </a:ext>
          </a:extLst>
        </xdr:cNvPr>
        <xdr:cNvCxnSpPr/>
      </xdr:nvCxnSpPr>
      <xdr:spPr>
        <a:xfrm flipV="1">
          <a:off x="4634865" y="1356664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153940</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FAAD534F-76A9-4F58-B2C9-58A4FDF2C00E}"/>
            </a:ext>
          </a:extLst>
        </xdr:cNvPr>
        <xdr:cNvSpPr txBox="1"/>
      </xdr:nvSpPr>
      <xdr:spPr>
        <a:xfrm>
          <a:off x="4673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150113</xdr:rowOff>
    </xdr:from>
    <xdr:to>
      <xdr:col>24</xdr:col>
      <xdr:colOff>152400</xdr:colOff>
      <xdr:row>85</xdr:row>
      <xdr:rowOff>150113</xdr:rowOff>
    </xdr:to>
    <xdr:cxnSp macro="">
      <xdr:nvCxnSpPr>
        <xdr:cNvPr id="292" name="直線コネクタ 291">
          <a:extLst>
            <a:ext uri="{FF2B5EF4-FFF2-40B4-BE49-F238E27FC236}">
              <a16:creationId xmlns:a16="http://schemas.microsoft.com/office/drawing/2014/main" id="{EA8132FB-1877-4BAB-8228-26F67AA45646}"/>
            </a:ext>
          </a:extLst>
        </xdr:cNvPr>
        <xdr:cNvCxnSpPr/>
      </xdr:nvCxnSpPr>
      <xdr:spPr>
        <a:xfrm>
          <a:off x="4546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140225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8DFA6A28-A725-4D69-B37E-204B991074AC}"/>
            </a:ext>
          </a:extLst>
        </xdr:cNvPr>
        <xdr:cNvSpPr txBox="1"/>
      </xdr:nvSpPr>
      <xdr:spPr>
        <a:xfrm>
          <a:off x="4673600" y="1334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22098</xdr:rowOff>
    </xdr:from>
    <xdr:to>
      <xdr:col>24</xdr:col>
      <xdr:colOff>152400</xdr:colOff>
      <xdr:row>79</xdr:row>
      <xdr:rowOff>22098</xdr:rowOff>
    </xdr:to>
    <xdr:cxnSp macro="">
      <xdr:nvCxnSpPr>
        <xdr:cNvPr id="294" name="直線コネクタ 293">
          <a:extLst>
            <a:ext uri="{FF2B5EF4-FFF2-40B4-BE49-F238E27FC236}">
              <a16:creationId xmlns:a16="http://schemas.microsoft.com/office/drawing/2014/main" id="{94F4C503-FC58-4570-9082-581AEEC1FDF2}"/>
            </a:ext>
          </a:extLst>
        </xdr:cNvPr>
        <xdr:cNvCxnSpPr/>
      </xdr:nvCxnSpPr>
      <xdr:spPr>
        <a:xfrm>
          <a:off x="4546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4FD5BAA7-C275-4220-AF57-A06B0C65DC68}"/>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6" name="フローチャート: 判断 295">
          <a:extLst>
            <a:ext uri="{FF2B5EF4-FFF2-40B4-BE49-F238E27FC236}">
              <a16:creationId xmlns:a16="http://schemas.microsoft.com/office/drawing/2014/main" id="{9029380D-BAF4-4AB3-BB97-31FE6AE87E39}"/>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25170199-3E71-41E4-AC1A-EE64AF3BD5BA}"/>
            </a:ext>
          </a:extLst>
        </xdr:cNvPr>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42163</xdr:rowOff>
    </xdr:from>
    <xdr:to>
      <xdr:col>15</xdr:col>
      <xdr:colOff>101600</xdr:colOff>
      <xdr:row>81</xdr:row>
      <xdr:rowOff>143763</xdr:rowOff>
    </xdr:to>
    <xdr:sp macro="" textlink="">
      <xdr:nvSpPr>
        <xdr:cNvPr id="298" name="フローチャート: 判断 297">
          <a:extLst>
            <a:ext uri="{FF2B5EF4-FFF2-40B4-BE49-F238E27FC236}">
              <a16:creationId xmlns:a16="http://schemas.microsoft.com/office/drawing/2014/main" id="{1787BD05-8024-4685-B5FF-251633B0F9F7}"/>
            </a:ext>
          </a:extLst>
        </xdr:cNvPr>
        <xdr:cNvSpPr/>
      </xdr:nvSpPr>
      <xdr:spPr>
        <a:xfrm>
          <a:off x="2857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28448</xdr:rowOff>
    </xdr:from>
    <xdr:to>
      <xdr:col>10</xdr:col>
      <xdr:colOff>165100</xdr:colOff>
      <xdr:row>81</xdr:row>
      <xdr:rowOff>130048</xdr:rowOff>
    </xdr:to>
    <xdr:sp macro="" textlink="">
      <xdr:nvSpPr>
        <xdr:cNvPr id="299" name="フローチャート: 判断 298">
          <a:extLst>
            <a:ext uri="{FF2B5EF4-FFF2-40B4-BE49-F238E27FC236}">
              <a16:creationId xmlns:a16="http://schemas.microsoft.com/office/drawing/2014/main" id="{15BF0DD6-D59A-44A3-81E3-FCA345288385}"/>
            </a:ext>
          </a:extLst>
        </xdr:cNvPr>
        <xdr:cNvSpPr/>
      </xdr:nvSpPr>
      <xdr:spPr>
        <a:xfrm>
          <a:off x="1968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300" name="フローチャート: 判断 299">
          <a:extLst>
            <a:ext uri="{FF2B5EF4-FFF2-40B4-BE49-F238E27FC236}">
              <a16:creationId xmlns:a16="http://schemas.microsoft.com/office/drawing/2014/main" id="{8E175D53-215F-4296-ADA1-2D651DB5AD38}"/>
            </a:ext>
          </a:extLst>
        </xdr:cNvPr>
        <xdr:cNvSpPr/>
      </xdr:nvSpPr>
      <xdr:spPr>
        <a:xfrm>
          <a:off x="1079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FA0E2B7-DF36-4EF0-A58D-F0B2816E6DA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B85C39F-0519-4AE1-91EE-382A9B427FB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94A80DD-3229-4A15-9C50-40ECE3A1D29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3CEB0D9-416D-4EF3-B282-5BCE3ED83B7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21A6DE2-0EA3-48BF-88A2-050ACD254EE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33020</xdr:rowOff>
    </xdr:from>
    <xdr:to>
      <xdr:col>24</xdr:col>
      <xdr:colOff>114300</xdr:colOff>
      <xdr:row>79</xdr:row>
      <xdr:rowOff>134620</xdr:rowOff>
    </xdr:to>
    <xdr:sp macro="" textlink="">
      <xdr:nvSpPr>
        <xdr:cNvPr id="306" name="楕円 305">
          <a:extLst>
            <a:ext uri="{FF2B5EF4-FFF2-40B4-BE49-F238E27FC236}">
              <a16:creationId xmlns:a16="http://schemas.microsoft.com/office/drawing/2014/main" id="{F8F6EB1A-FB6E-447A-84A5-EE87BA4BD109}"/>
            </a:ext>
          </a:extLst>
        </xdr:cNvPr>
        <xdr:cNvSpPr/>
      </xdr:nvSpPr>
      <xdr:spPr>
        <a:xfrm>
          <a:off x="4584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119397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7F048ECF-7124-45FD-8491-F0AB58C45D29}"/>
            </a:ext>
          </a:extLst>
        </xdr:cNvPr>
        <xdr:cNvSpPr txBox="1"/>
      </xdr:nvSpPr>
      <xdr:spPr>
        <a:xfrm>
          <a:off x="4673600" y="1349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129032</xdr:rowOff>
    </xdr:from>
    <xdr:to>
      <xdr:col>20</xdr:col>
      <xdr:colOff>38100</xdr:colOff>
      <xdr:row>79</xdr:row>
      <xdr:rowOff>59182</xdr:rowOff>
    </xdr:to>
    <xdr:sp macro="" textlink="">
      <xdr:nvSpPr>
        <xdr:cNvPr id="308" name="楕円 307">
          <a:extLst>
            <a:ext uri="{FF2B5EF4-FFF2-40B4-BE49-F238E27FC236}">
              <a16:creationId xmlns:a16="http://schemas.microsoft.com/office/drawing/2014/main" id="{95FF3496-D91A-4894-B96B-8785B85895F0}"/>
            </a:ext>
          </a:extLst>
        </xdr:cNvPr>
        <xdr:cNvSpPr/>
      </xdr:nvSpPr>
      <xdr:spPr>
        <a:xfrm>
          <a:off x="37465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8382</xdr:rowOff>
    </xdr:from>
    <xdr:to>
      <xdr:col>24</xdr:col>
      <xdr:colOff>63500</xdr:colOff>
      <xdr:row>79</xdr:row>
      <xdr:rowOff>83820</xdr:rowOff>
    </xdr:to>
    <xdr:cxnSp macro="">
      <xdr:nvCxnSpPr>
        <xdr:cNvPr id="309" name="直線コネクタ 308">
          <a:extLst>
            <a:ext uri="{FF2B5EF4-FFF2-40B4-BE49-F238E27FC236}">
              <a16:creationId xmlns:a16="http://schemas.microsoft.com/office/drawing/2014/main" id="{2DB8CA15-828E-4AFC-A597-3D75C86DE2BC}"/>
            </a:ext>
          </a:extLst>
        </xdr:cNvPr>
        <xdr:cNvCxnSpPr/>
      </xdr:nvCxnSpPr>
      <xdr:spPr>
        <a:xfrm>
          <a:off x="3797300" y="13552932"/>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53594</xdr:rowOff>
    </xdr:from>
    <xdr:to>
      <xdr:col>15</xdr:col>
      <xdr:colOff>101600</xdr:colOff>
      <xdr:row>78</xdr:row>
      <xdr:rowOff>155194</xdr:rowOff>
    </xdr:to>
    <xdr:sp macro="" textlink="">
      <xdr:nvSpPr>
        <xdr:cNvPr id="310" name="楕円 309">
          <a:extLst>
            <a:ext uri="{FF2B5EF4-FFF2-40B4-BE49-F238E27FC236}">
              <a16:creationId xmlns:a16="http://schemas.microsoft.com/office/drawing/2014/main" id="{A91BD797-565C-4E30-A91B-F7419853906E}"/>
            </a:ext>
          </a:extLst>
        </xdr:cNvPr>
        <xdr:cNvSpPr/>
      </xdr:nvSpPr>
      <xdr:spPr>
        <a:xfrm>
          <a:off x="2857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104394</xdr:rowOff>
    </xdr:from>
    <xdr:to>
      <xdr:col>19</xdr:col>
      <xdr:colOff>177800</xdr:colOff>
      <xdr:row>79</xdr:row>
      <xdr:rowOff>8382</xdr:rowOff>
    </xdr:to>
    <xdr:cxnSp macro="">
      <xdr:nvCxnSpPr>
        <xdr:cNvPr id="311" name="直線コネクタ 310">
          <a:extLst>
            <a:ext uri="{FF2B5EF4-FFF2-40B4-BE49-F238E27FC236}">
              <a16:creationId xmlns:a16="http://schemas.microsoft.com/office/drawing/2014/main" id="{57AF6F77-F38F-4CE6-A3DD-F706A04DA60A}"/>
            </a:ext>
          </a:extLst>
        </xdr:cNvPr>
        <xdr:cNvCxnSpPr/>
      </xdr:nvCxnSpPr>
      <xdr:spPr>
        <a:xfrm>
          <a:off x="2908300" y="1347749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149606</xdr:rowOff>
    </xdr:from>
    <xdr:to>
      <xdr:col>10</xdr:col>
      <xdr:colOff>165100</xdr:colOff>
      <xdr:row>78</xdr:row>
      <xdr:rowOff>79756</xdr:rowOff>
    </xdr:to>
    <xdr:sp macro="" textlink="">
      <xdr:nvSpPr>
        <xdr:cNvPr id="312" name="楕円 311">
          <a:extLst>
            <a:ext uri="{FF2B5EF4-FFF2-40B4-BE49-F238E27FC236}">
              <a16:creationId xmlns:a16="http://schemas.microsoft.com/office/drawing/2014/main" id="{676FC018-5653-4B8D-AE58-E0E1626901B9}"/>
            </a:ext>
          </a:extLst>
        </xdr:cNvPr>
        <xdr:cNvSpPr/>
      </xdr:nvSpPr>
      <xdr:spPr>
        <a:xfrm>
          <a:off x="1968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28956</xdr:rowOff>
    </xdr:from>
    <xdr:to>
      <xdr:col>15</xdr:col>
      <xdr:colOff>50800</xdr:colOff>
      <xdr:row>78</xdr:row>
      <xdr:rowOff>104394</xdr:rowOff>
    </xdr:to>
    <xdr:cxnSp macro="">
      <xdr:nvCxnSpPr>
        <xdr:cNvPr id="313" name="直線コネクタ 312">
          <a:extLst>
            <a:ext uri="{FF2B5EF4-FFF2-40B4-BE49-F238E27FC236}">
              <a16:creationId xmlns:a16="http://schemas.microsoft.com/office/drawing/2014/main" id="{7D6633C0-F800-487C-9F1D-A2E0B241E378}"/>
            </a:ext>
          </a:extLst>
        </xdr:cNvPr>
        <xdr:cNvCxnSpPr/>
      </xdr:nvCxnSpPr>
      <xdr:spPr>
        <a:xfrm>
          <a:off x="2019300" y="1340205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74168</xdr:rowOff>
    </xdr:from>
    <xdr:to>
      <xdr:col>6</xdr:col>
      <xdr:colOff>38100</xdr:colOff>
      <xdr:row>78</xdr:row>
      <xdr:rowOff>4318</xdr:rowOff>
    </xdr:to>
    <xdr:sp macro="" textlink="">
      <xdr:nvSpPr>
        <xdr:cNvPr id="314" name="楕円 313">
          <a:extLst>
            <a:ext uri="{FF2B5EF4-FFF2-40B4-BE49-F238E27FC236}">
              <a16:creationId xmlns:a16="http://schemas.microsoft.com/office/drawing/2014/main" id="{913343F0-AA69-452D-9704-D78B9F7B310A}"/>
            </a:ext>
          </a:extLst>
        </xdr:cNvPr>
        <xdr:cNvSpPr/>
      </xdr:nvSpPr>
      <xdr:spPr>
        <a:xfrm>
          <a:off x="1079500" y="132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124968</xdr:rowOff>
    </xdr:from>
    <xdr:to>
      <xdr:col>10</xdr:col>
      <xdr:colOff>114300</xdr:colOff>
      <xdr:row>78</xdr:row>
      <xdr:rowOff>28956</xdr:rowOff>
    </xdr:to>
    <xdr:cxnSp macro="">
      <xdr:nvCxnSpPr>
        <xdr:cNvPr id="315" name="直線コネクタ 314">
          <a:extLst>
            <a:ext uri="{FF2B5EF4-FFF2-40B4-BE49-F238E27FC236}">
              <a16:creationId xmlns:a16="http://schemas.microsoft.com/office/drawing/2014/main" id="{A9B5E9ED-43F6-45BC-802B-5A062436C88C}"/>
            </a:ext>
          </a:extLst>
        </xdr:cNvPr>
        <xdr:cNvCxnSpPr/>
      </xdr:nvCxnSpPr>
      <xdr:spPr>
        <a:xfrm>
          <a:off x="1130300" y="1332661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134890</xdr:rowOff>
    </xdr:from>
    <xdr:ext cx="405111" cy="259045"/>
    <xdr:sp macro="" textlink="">
      <xdr:nvSpPr>
        <xdr:cNvPr id="316" name="n_1aveValue【福祉施設】&#10;有形固定資産減価償却率">
          <a:extLst>
            <a:ext uri="{FF2B5EF4-FFF2-40B4-BE49-F238E27FC236}">
              <a16:creationId xmlns:a16="http://schemas.microsoft.com/office/drawing/2014/main" id="{061085EA-E5C5-4F30-A471-831EB6627F82}"/>
            </a:ext>
          </a:extLst>
        </xdr:cNvPr>
        <xdr:cNvSpPr txBox="1"/>
      </xdr:nvSpPr>
      <xdr:spPr>
        <a:xfrm>
          <a:off x="3582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134890</xdr:rowOff>
    </xdr:from>
    <xdr:ext cx="405111" cy="259045"/>
    <xdr:sp macro="" textlink="">
      <xdr:nvSpPr>
        <xdr:cNvPr id="317" name="n_2aveValue【福祉施設】&#10;有形固定資産減価償却率">
          <a:extLst>
            <a:ext uri="{FF2B5EF4-FFF2-40B4-BE49-F238E27FC236}">
              <a16:creationId xmlns:a16="http://schemas.microsoft.com/office/drawing/2014/main" id="{981D55EC-ADF9-4D9A-9798-7040E7C1F7C0}"/>
            </a:ext>
          </a:extLst>
        </xdr:cNvPr>
        <xdr:cNvSpPr txBox="1"/>
      </xdr:nvSpPr>
      <xdr:spPr>
        <a:xfrm>
          <a:off x="27057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121175</xdr:rowOff>
    </xdr:from>
    <xdr:ext cx="405111" cy="259045"/>
    <xdr:sp macro="" textlink="">
      <xdr:nvSpPr>
        <xdr:cNvPr id="318" name="n_3aveValue【福祉施設】&#10;有形固定資産減価償却率">
          <a:extLst>
            <a:ext uri="{FF2B5EF4-FFF2-40B4-BE49-F238E27FC236}">
              <a16:creationId xmlns:a16="http://schemas.microsoft.com/office/drawing/2014/main" id="{14CA6AA8-E824-472E-8C7E-0D11E05C5BF6}"/>
            </a:ext>
          </a:extLst>
        </xdr:cNvPr>
        <xdr:cNvSpPr txBox="1"/>
      </xdr:nvSpPr>
      <xdr:spPr>
        <a:xfrm>
          <a:off x="1816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80027</xdr:rowOff>
    </xdr:from>
    <xdr:ext cx="405111" cy="259045"/>
    <xdr:sp macro="" textlink="">
      <xdr:nvSpPr>
        <xdr:cNvPr id="319" name="n_4aveValue【福祉施設】&#10;有形固定資産減価償却率">
          <a:extLst>
            <a:ext uri="{FF2B5EF4-FFF2-40B4-BE49-F238E27FC236}">
              <a16:creationId xmlns:a16="http://schemas.microsoft.com/office/drawing/2014/main" id="{6C7F8B98-AE5B-4673-9D86-C340F47985AE}"/>
            </a:ext>
          </a:extLst>
        </xdr:cNvPr>
        <xdr:cNvSpPr txBox="1"/>
      </xdr:nvSpPr>
      <xdr:spPr>
        <a:xfrm>
          <a:off x="927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75709</xdr:rowOff>
    </xdr:from>
    <xdr:ext cx="405111" cy="259045"/>
    <xdr:sp macro="" textlink="">
      <xdr:nvSpPr>
        <xdr:cNvPr id="320" name="n_1mainValue【福祉施設】&#10;有形固定資産減価償却率">
          <a:extLst>
            <a:ext uri="{FF2B5EF4-FFF2-40B4-BE49-F238E27FC236}">
              <a16:creationId xmlns:a16="http://schemas.microsoft.com/office/drawing/2014/main" id="{98EA0E10-24B0-411B-A6CC-F0549FA0610D}"/>
            </a:ext>
          </a:extLst>
        </xdr:cNvPr>
        <xdr:cNvSpPr txBox="1"/>
      </xdr:nvSpPr>
      <xdr:spPr>
        <a:xfrm>
          <a:off x="3582044" y="132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271</xdr:rowOff>
    </xdr:from>
    <xdr:ext cx="405111" cy="259045"/>
    <xdr:sp macro="" textlink="">
      <xdr:nvSpPr>
        <xdr:cNvPr id="321" name="n_2mainValue【福祉施設】&#10;有形固定資産減価償却率">
          <a:extLst>
            <a:ext uri="{FF2B5EF4-FFF2-40B4-BE49-F238E27FC236}">
              <a16:creationId xmlns:a16="http://schemas.microsoft.com/office/drawing/2014/main" id="{408EBC75-234A-4BE2-B75D-3F30C3C8F9EE}"/>
            </a:ext>
          </a:extLst>
        </xdr:cNvPr>
        <xdr:cNvSpPr txBox="1"/>
      </xdr:nvSpPr>
      <xdr:spPr>
        <a:xfrm>
          <a:off x="2705744"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96283</xdr:rowOff>
    </xdr:from>
    <xdr:ext cx="405111" cy="259045"/>
    <xdr:sp macro="" textlink="">
      <xdr:nvSpPr>
        <xdr:cNvPr id="322" name="n_3mainValue【福祉施設】&#10;有形固定資産減価償却率">
          <a:extLst>
            <a:ext uri="{FF2B5EF4-FFF2-40B4-BE49-F238E27FC236}">
              <a16:creationId xmlns:a16="http://schemas.microsoft.com/office/drawing/2014/main" id="{4F80F330-32CA-4139-AD74-7F26A81C3449}"/>
            </a:ext>
          </a:extLst>
        </xdr:cNvPr>
        <xdr:cNvSpPr txBox="1"/>
      </xdr:nvSpPr>
      <xdr:spPr>
        <a:xfrm>
          <a:off x="1816744"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20845</xdr:rowOff>
    </xdr:from>
    <xdr:ext cx="405111" cy="259045"/>
    <xdr:sp macro="" textlink="">
      <xdr:nvSpPr>
        <xdr:cNvPr id="323" name="n_4mainValue【福祉施設】&#10;有形固定資産減価償却率">
          <a:extLst>
            <a:ext uri="{FF2B5EF4-FFF2-40B4-BE49-F238E27FC236}">
              <a16:creationId xmlns:a16="http://schemas.microsoft.com/office/drawing/2014/main" id="{72142323-D90C-498E-9AA7-9E2EFE88D692}"/>
            </a:ext>
          </a:extLst>
        </xdr:cNvPr>
        <xdr:cNvSpPr txBox="1"/>
      </xdr:nvSpPr>
      <xdr:spPr>
        <a:xfrm>
          <a:off x="927744" y="1305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16FD34D-3800-4794-86B0-315D6D30ECE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222DB04-C934-4841-BF98-E69F883432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75DE0B5-F67A-43A7-AEC0-301AF4A0886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B191D8DD-EF74-4BEA-B933-944FC218C00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6FEBA55F-CDC7-4F79-A0B6-C2E71CF487E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D16AE1E-7845-4048-9689-7C00FE40B23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6790C4C-EB79-4DA4-B7B4-4E026D6D7A3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B622086-5AA1-498F-80B8-1321C6D819E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BD489752-1EF4-42C4-9865-662C6DE672A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2D57B6B0-B7A1-419D-9C49-07015CB9B41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ABAAD51B-3B46-4965-9C42-03BE884B652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2F316CEE-01BD-4D3A-AE66-D4096F1D995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9FDEDA2A-EA49-4A86-8373-1F7B125B797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6031C4EF-BEC3-4783-950F-F1E05D9181C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ED78E6A8-0257-4B43-970B-DBB43416546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233E2DBE-BAB1-4B43-A03C-1BE92BB9A78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8CA377D2-5A63-4BB8-AC54-447745DF2FA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55B6DDEC-79A2-4B0F-98FB-B48C3D04D88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72C35AAB-03D7-4E25-BF01-B38D5B0D4C9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DCA912A2-0BF2-48AE-A798-D66EE34BDBF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FF227C01-7A9F-49E4-BAA9-4294F5C45C0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478FF3FE-6ACD-4339-8768-96A05D33A7B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21C9760A-5749-4C09-92B2-1D17BAAFA3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D9FCFE9F-5DE3-40AF-B2A9-C0A6EC82929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EE49268A-D948-42D4-AB8B-8FB564994D2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116477</xdr:rowOff>
    </xdr:from>
    <xdr:to>
      <xdr:col>54</xdr:col>
      <xdr:colOff>189865</xdr:colOff>
      <xdr:row>86</xdr:row>
      <xdr:rowOff>139337</xdr:rowOff>
    </xdr:to>
    <xdr:cxnSp macro="">
      <xdr:nvCxnSpPr>
        <xdr:cNvPr id="349" name="直線コネクタ 348">
          <a:extLst>
            <a:ext uri="{FF2B5EF4-FFF2-40B4-BE49-F238E27FC236}">
              <a16:creationId xmlns:a16="http://schemas.microsoft.com/office/drawing/2014/main" id="{D94AD10B-444C-4897-902A-C890C357CCA8}"/>
            </a:ext>
          </a:extLst>
        </xdr:cNvPr>
        <xdr:cNvCxnSpPr/>
      </xdr:nvCxnSpPr>
      <xdr:spPr>
        <a:xfrm flipV="1">
          <a:off x="10476865" y="13489577"/>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350" name="【福祉施設】&#10;一人当たり面積最小値テキスト">
          <a:extLst>
            <a:ext uri="{FF2B5EF4-FFF2-40B4-BE49-F238E27FC236}">
              <a16:creationId xmlns:a16="http://schemas.microsoft.com/office/drawing/2014/main" id="{39425B1F-55EF-415A-A3A7-899A781A488C}"/>
            </a:ext>
          </a:extLst>
        </xdr:cNvPr>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351" name="直線コネクタ 350">
          <a:extLst>
            <a:ext uri="{FF2B5EF4-FFF2-40B4-BE49-F238E27FC236}">
              <a16:creationId xmlns:a16="http://schemas.microsoft.com/office/drawing/2014/main" id="{859FD42C-58B1-40D1-BA98-356170946492}"/>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63154</xdr:rowOff>
    </xdr:from>
    <xdr:ext cx="469744" cy="259045"/>
    <xdr:sp macro="" textlink="">
      <xdr:nvSpPr>
        <xdr:cNvPr id="352" name="【福祉施設】&#10;一人当たり面積最大値テキスト">
          <a:extLst>
            <a:ext uri="{FF2B5EF4-FFF2-40B4-BE49-F238E27FC236}">
              <a16:creationId xmlns:a16="http://schemas.microsoft.com/office/drawing/2014/main" id="{28F2D3D5-013B-4E07-9302-A718A94BE549}"/>
            </a:ext>
          </a:extLst>
        </xdr:cNvPr>
        <xdr:cNvSpPr txBox="1"/>
      </xdr:nvSpPr>
      <xdr:spPr>
        <a:xfrm>
          <a:off x="10515600" y="132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116477</xdr:rowOff>
    </xdr:from>
    <xdr:to>
      <xdr:col>55</xdr:col>
      <xdr:colOff>88900</xdr:colOff>
      <xdr:row>78</xdr:row>
      <xdr:rowOff>116477</xdr:rowOff>
    </xdr:to>
    <xdr:cxnSp macro="">
      <xdr:nvCxnSpPr>
        <xdr:cNvPr id="353" name="直線コネクタ 352">
          <a:extLst>
            <a:ext uri="{FF2B5EF4-FFF2-40B4-BE49-F238E27FC236}">
              <a16:creationId xmlns:a16="http://schemas.microsoft.com/office/drawing/2014/main" id="{31014178-C727-4DFE-9AA7-595215278800}"/>
            </a:ext>
          </a:extLst>
        </xdr:cNvPr>
        <xdr:cNvCxnSpPr/>
      </xdr:nvCxnSpPr>
      <xdr:spPr>
        <a:xfrm>
          <a:off x="10388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59163</xdr:rowOff>
    </xdr:from>
    <xdr:ext cx="469744" cy="259045"/>
    <xdr:sp macro="" textlink="">
      <xdr:nvSpPr>
        <xdr:cNvPr id="354" name="【福祉施設】&#10;一人当たり面積平均値テキスト">
          <a:extLst>
            <a:ext uri="{FF2B5EF4-FFF2-40B4-BE49-F238E27FC236}">
              <a16:creationId xmlns:a16="http://schemas.microsoft.com/office/drawing/2014/main" id="{1C7BB838-F301-4B5D-BCF2-1E763F640335}"/>
            </a:ext>
          </a:extLst>
        </xdr:cNvPr>
        <xdr:cNvSpPr txBox="1"/>
      </xdr:nvSpPr>
      <xdr:spPr>
        <a:xfrm>
          <a:off x="10515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55" name="フローチャート: 判断 354">
          <a:extLst>
            <a:ext uri="{FF2B5EF4-FFF2-40B4-BE49-F238E27FC236}">
              <a16:creationId xmlns:a16="http://schemas.microsoft.com/office/drawing/2014/main" id="{1F1A6542-0F07-4260-A541-2ACF0FF42311}"/>
            </a:ext>
          </a:extLst>
        </xdr:cNvPr>
        <xdr:cNvSpPr/>
      </xdr:nvSpPr>
      <xdr:spPr>
        <a:xfrm>
          <a:off x="10426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119562</xdr:rowOff>
    </xdr:from>
    <xdr:to>
      <xdr:col>50</xdr:col>
      <xdr:colOff>165100</xdr:colOff>
      <xdr:row>84</xdr:row>
      <xdr:rowOff>49712</xdr:rowOff>
    </xdr:to>
    <xdr:sp macro="" textlink="">
      <xdr:nvSpPr>
        <xdr:cNvPr id="356" name="フローチャート: 判断 355">
          <a:extLst>
            <a:ext uri="{FF2B5EF4-FFF2-40B4-BE49-F238E27FC236}">
              <a16:creationId xmlns:a16="http://schemas.microsoft.com/office/drawing/2014/main" id="{EA26B01F-0966-47B7-A885-B58E7FAA0D51}"/>
            </a:ext>
          </a:extLst>
        </xdr:cNvPr>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52614</xdr:rowOff>
    </xdr:from>
    <xdr:to>
      <xdr:col>46</xdr:col>
      <xdr:colOff>38100</xdr:colOff>
      <xdr:row>84</xdr:row>
      <xdr:rowOff>154214</xdr:rowOff>
    </xdr:to>
    <xdr:sp macro="" textlink="">
      <xdr:nvSpPr>
        <xdr:cNvPr id="357" name="フローチャート: 判断 356">
          <a:extLst>
            <a:ext uri="{FF2B5EF4-FFF2-40B4-BE49-F238E27FC236}">
              <a16:creationId xmlns:a16="http://schemas.microsoft.com/office/drawing/2014/main" id="{F6101A0E-4DDD-4296-A699-A04348D8E42C}"/>
            </a:ext>
          </a:extLst>
        </xdr:cNvPr>
        <xdr:cNvSpPr/>
      </xdr:nvSpPr>
      <xdr:spPr>
        <a:xfrm>
          <a:off x="8699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52614</xdr:rowOff>
    </xdr:from>
    <xdr:to>
      <xdr:col>41</xdr:col>
      <xdr:colOff>101600</xdr:colOff>
      <xdr:row>84</xdr:row>
      <xdr:rowOff>154214</xdr:rowOff>
    </xdr:to>
    <xdr:sp macro="" textlink="">
      <xdr:nvSpPr>
        <xdr:cNvPr id="358" name="フローチャート: 判断 357">
          <a:extLst>
            <a:ext uri="{FF2B5EF4-FFF2-40B4-BE49-F238E27FC236}">
              <a16:creationId xmlns:a16="http://schemas.microsoft.com/office/drawing/2014/main" id="{CC4BF622-F418-45C5-9035-674346DE9E5D}"/>
            </a:ext>
          </a:extLst>
        </xdr:cNvPr>
        <xdr:cNvSpPr/>
      </xdr:nvSpPr>
      <xdr:spPr>
        <a:xfrm>
          <a:off x="7810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59" name="フローチャート: 判断 358">
          <a:extLst>
            <a:ext uri="{FF2B5EF4-FFF2-40B4-BE49-F238E27FC236}">
              <a16:creationId xmlns:a16="http://schemas.microsoft.com/office/drawing/2014/main" id="{C889EED3-AFE8-4B89-9095-EFDDE5A3403E}"/>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931D795-29C3-42EE-9858-924A4393A82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91D0E3B-DBAA-4DB1-8BC0-A4746EC7250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4FE96C7-5B8F-4F2C-A547-2B0923DDBC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2D752C8-8B31-46BB-8A1A-7C231B1A970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C000F8D-FB86-4F0A-A6D6-67640B85369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65" name="楕円 364">
          <a:extLst>
            <a:ext uri="{FF2B5EF4-FFF2-40B4-BE49-F238E27FC236}">
              <a16:creationId xmlns:a16="http://schemas.microsoft.com/office/drawing/2014/main" id="{DC3B9079-2280-43C6-B8CE-F8670D8B9561}"/>
            </a:ext>
          </a:extLst>
        </xdr:cNvPr>
        <xdr:cNvSpPr/>
      </xdr:nvSpPr>
      <xdr:spPr>
        <a:xfrm>
          <a:off x="10426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101254</xdr:rowOff>
    </xdr:from>
    <xdr:ext cx="469744" cy="259045"/>
    <xdr:sp macro="" textlink="">
      <xdr:nvSpPr>
        <xdr:cNvPr id="366" name="【福祉施設】&#10;一人当たり面積該当値テキスト">
          <a:extLst>
            <a:ext uri="{FF2B5EF4-FFF2-40B4-BE49-F238E27FC236}">
              <a16:creationId xmlns:a16="http://schemas.microsoft.com/office/drawing/2014/main" id="{C89A123D-445E-4D94-B4CF-6E83A9CAF6F5}"/>
            </a:ext>
          </a:extLst>
        </xdr:cNvPr>
        <xdr:cNvSpPr txBox="1"/>
      </xdr:nvSpPr>
      <xdr:spPr>
        <a:xfrm>
          <a:off x="10515600"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67" name="楕円 366">
          <a:extLst>
            <a:ext uri="{FF2B5EF4-FFF2-40B4-BE49-F238E27FC236}">
              <a16:creationId xmlns:a16="http://schemas.microsoft.com/office/drawing/2014/main" id="{F5B1714A-7BE3-44DD-9BFB-8DAE9861C94F}"/>
            </a:ext>
          </a:extLst>
        </xdr:cNvPr>
        <xdr:cNvSpPr/>
      </xdr:nvSpPr>
      <xdr:spPr>
        <a:xfrm>
          <a:off x="9588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xdr:rowOff>
    </xdr:from>
    <xdr:to>
      <xdr:col>55</xdr:col>
      <xdr:colOff>0</xdr:colOff>
      <xdr:row>86</xdr:row>
      <xdr:rowOff>5443</xdr:rowOff>
    </xdr:to>
    <xdr:cxnSp macro="">
      <xdr:nvCxnSpPr>
        <xdr:cNvPr id="368" name="直線コネクタ 367">
          <a:extLst>
            <a:ext uri="{FF2B5EF4-FFF2-40B4-BE49-F238E27FC236}">
              <a16:creationId xmlns:a16="http://schemas.microsoft.com/office/drawing/2014/main" id="{4D6E02A7-DBB7-4012-8028-81394FA5AB95}"/>
            </a:ext>
          </a:extLst>
        </xdr:cNvPr>
        <xdr:cNvCxnSpPr/>
      </xdr:nvCxnSpPr>
      <xdr:spPr>
        <a:xfrm flipV="1">
          <a:off x="9639300" y="147468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129358</xdr:rowOff>
    </xdr:from>
    <xdr:to>
      <xdr:col>46</xdr:col>
      <xdr:colOff>38100</xdr:colOff>
      <xdr:row>86</xdr:row>
      <xdr:rowOff>59508</xdr:rowOff>
    </xdr:to>
    <xdr:sp macro="" textlink="">
      <xdr:nvSpPr>
        <xdr:cNvPr id="369" name="楕円 368">
          <a:extLst>
            <a:ext uri="{FF2B5EF4-FFF2-40B4-BE49-F238E27FC236}">
              <a16:creationId xmlns:a16="http://schemas.microsoft.com/office/drawing/2014/main" id="{A670AFD4-5CC1-4669-827D-CC676D497649}"/>
            </a:ext>
          </a:extLst>
        </xdr:cNvPr>
        <xdr:cNvSpPr/>
      </xdr:nvSpPr>
      <xdr:spPr>
        <a:xfrm>
          <a:off x="8699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8708</xdr:rowOff>
    </xdr:to>
    <xdr:cxnSp macro="">
      <xdr:nvCxnSpPr>
        <xdr:cNvPr id="370" name="直線コネクタ 369">
          <a:extLst>
            <a:ext uri="{FF2B5EF4-FFF2-40B4-BE49-F238E27FC236}">
              <a16:creationId xmlns:a16="http://schemas.microsoft.com/office/drawing/2014/main" id="{94975E25-A0C5-44DA-A0C5-8E523BC2F1F9}"/>
            </a:ext>
          </a:extLst>
        </xdr:cNvPr>
        <xdr:cNvCxnSpPr/>
      </xdr:nvCxnSpPr>
      <xdr:spPr>
        <a:xfrm flipV="1">
          <a:off x="8750300" y="1475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129358</xdr:rowOff>
    </xdr:from>
    <xdr:to>
      <xdr:col>41</xdr:col>
      <xdr:colOff>101600</xdr:colOff>
      <xdr:row>86</xdr:row>
      <xdr:rowOff>59508</xdr:rowOff>
    </xdr:to>
    <xdr:sp macro="" textlink="">
      <xdr:nvSpPr>
        <xdr:cNvPr id="371" name="楕円 370">
          <a:extLst>
            <a:ext uri="{FF2B5EF4-FFF2-40B4-BE49-F238E27FC236}">
              <a16:creationId xmlns:a16="http://schemas.microsoft.com/office/drawing/2014/main" id="{1B6E4839-F6DE-4EFB-B67F-3321E7F7789B}"/>
            </a:ext>
          </a:extLst>
        </xdr:cNvPr>
        <xdr:cNvSpPr/>
      </xdr:nvSpPr>
      <xdr:spPr>
        <a:xfrm>
          <a:off x="7810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8708</xdr:rowOff>
    </xdr:from>
    <xdr:to>
      <xdr:col>45</xdr:col>
      <xdr:colOff>177800</xdr:colOff>
      <xdr:row>86</xdr:row>
      <xdr:rowOff>8708</xdr:rowOff>
    </xdr:to>
    <xdr:cxnSp macro="">
      <xdr:nvCxnSpPr>
        <xdr:cNvPr id="372" name="直線コネクタ 371">
          <a:extLst>
            <a:ext uri="{FF2B5EF4-FFF2-40B4-BE49-F238E27FC236}">
              <a16:creationId xmlns:a16="http://schemas.microsoft.com/office/drawing/2014/main" id="{F0D5D5FB-553C-4194-9A79-9B369175A9A0}"/>
            </a:ext>
          </a:extLst>
        </xdr:cNvPr>
        <xdr:cNvCxnSpPr/>
      </xdr:nvCxnSpPr>
      <xdr:spPr>
        <a:xfrm>
          <a:off x="7861300" y="1475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132624</xdr:rowOff>
    </xdr:from>
    <xdr:to>
      <xdr:col>36</xdr:col>
      <xdr:colOff>165100</xdr:colOff>
      <xdr:row>86</xdr:row>
      <xdr:rowOff>62774</xdr:rowOff>
    </xdr:to>
    <xdr:sp macro="" textlink="">
      <xdr:nvSpPr>
        <xdr:cNvPr id="373" name="楕円 372">
          <a:extLst>
            <a:ext uri="{FF2B5EF4-FFF2-40B4-BE49-F238E27FC236}">
              <a16:creationId xmlns:a16="http://schemas.microsoft.com/office/drawing/2014/main" id="{FD40188E-6511-49D6-9C3A-3361B877D71F}"/>
            </a:ext>
          </a:extLst>
        </xdr:cNvPr>
        <xdr:cNvSpPr/>
      </xdr:nvSpPr>
      <xdr:spPr>
        <a:xfrm>
          <a:off x="6921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8708</xdr:rowOff>
    </xdr:from>
    <xdr:to>
      <xdr:col>41</xdr:col>
      <xdr:colOff>50800</xdr:colOff>
      <xdr:row>86</xdr:row>
      <xdr:rowOff>11974</xdr:rowOff>
    </xdr:to>
    <xdr:cxnSp macro="">
      <xdr:nvCxnSpPr>
        <xdr:cNvPr id="374" name="直線コネクタ 373">
          <a:extLst>
            <a:ext uri="{FF2B5EF4-FFF2-40B4-BE49-F238E27FC236}">
              <a16:creationId xmlns:a16="http://schemas.microsoft.com/office/drawing/2014/main" id="{4F847804-866C-4C1E-A359-66892BCDC42D}"/>
            </a:ext>
          </a:extLst>
        </xdr:cNvPr>
        <xdr:cNvCxnSpPr/>
      </xdr:nvCxnSpPr>
      <xdr:spPr>
        <a:xfrm flipV="1">
          <a:off x="6972300" y="1475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66239</xdr:rowOff>
    </xdr:from>
    <xdr:ext cx="469744" cy="259045"/>
    <xdr:sp macro="" textlink="">
      <xdr:nvSpPr>
        <xdr:cNvPr id="375" name="n_1aveValue【福祉施設】&#10;一人当たり面積">
          <a:extLst>
            <a:ext uri="{FF2B5EF4-FFF2-40B4-BE49-F238E27FC236}">
              <a16:creationId xmlns:a16="http://schemas.microsoft.com/office/drawing/2014/main" id="{C36710F6-EFC4-43D4-9EC9-A0ABCD3616E5}"/>
            </a:ext>
          </a:extLst>
        </xdr:cNvPr>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170741</xdr:rowOff>
    </xdr:from>
    <xdr:ext cx="469744" cy="259045"/>
    <xdr:sp macro="" textlink="">
      <xdr:nvSpPr>
        <xdr:cNvPr id="376" name="n_2aveValue【福祉施設】&#10;一人当たり面積">
          <a:extLst>
            <a:ext uri="{FF2B5EF4-FFF2-40B4-BE49-F238E27FC236}">
              <a16:creationId xmlns:a16="http://schemas.microsoft.com/office/drawing/2014/main" id="{CAB1063C-88C6-416C-942C-A7AC7A0F40CA}"/>
            </a:ext>
          </a:extLst>
        </xdr:cNvPr>
        <xdr:cNvSpPr txBox="1"/>
      </xdr:nvSpPr>
      <xdr:spPr>
        <a:xfrm>
          <a:off x="8515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170741</xdr:rowOff>
    </xdr:from>
    <xdr:ext cx="469744" cy="259045"/>
    <xdr:sp macro="" textlink="">
      <xdr:nvSpPr>
        <xdr:cNvPr id="377" name="n_3aveValue【福祉施設】&#10;一人当たり面積">
          <a:extLst>
            <a:ext uri="{FF2B5EF4-FFF2-40B4-BE49-F238E27FC236}">
              <a16:creationId xmlns:a16="http://schemas.microsoft.com/office/drawing/2014/main" id="{C0D5D106-3941-4F8F-BAB0-2D6246608B18}"/>
            </a:ext>
          </a:extLst>
        </xdr:cNvPr>
        <xdr:cNvSpPr txBox="1"/>
      </xdr:nvSpPr>
      <xdr:spPr>
        <a:xfrm>
          <a:off x="7626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78" name="n_4aveValue【福祉施設】&#10;一人当たり面積">
          <a:extLst>
            <a:ext uri="{FF2B5EF4-FFF2-40B4-BE49-F238E27FC236}">
              <a16:creationId xmlns:a16="http://schemas.microsoft.com/office/drawing/2014/main" id="{8C6215D8-E3FC-4256-A3B5-9805D9888BCF}"/>
            </a:ext>
          </a:extLst>
        </xdr:cNvPr>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47370</xdr:rowOff>
    </xdr:from>
    <xdr:ext cx="469744" cy="259045"/>
    <xdr:sp macro="" textlink="">
      <xdr:nvSpPr>
        <xdr:cNvPr id="379" name="n_1mainValue【福祉施設】&#10;一人当たり面積">
          <a:extLst>
            <a:ext uri="{FF2B5EF4-FFF2-40B4-BE49-F238E27FC236}">
              <a16:creationId xmlns:a16="http://schemas.microsoft.com/office/drawing/2014/main" id="{37B7410A-4ADD-4CA1-B59A-49D65728B9B3}"/>
            </a:ext>
          </a:extLst>
        </xdr:cNvPr>
        <xdr:cNvSpPr txBox="1"/>
      </xdr:nvSpPr>
      <xdr:spPr>
        <a:xfrm>
          <a:off x="9391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50635</xdr:rowOff>
    </xdr:from>
    <xdr:ext cx="469744" cy="259045"/>
    <xdr:sp macro="" textlink="">
      <xdr:nvSpPr>
        <xdr:cNvPr id="380" name="n_2mainValue【福祉施設】&#10;一人当たり面積">
          <a:extLst>
            <a:ext uri="{FF2B5EF4-FFF2-40B4-BE49-F238E27FC236}">
              <a16:creationId xmlns:a16="http://schemas.microsoft.com/office/drawing/2014/main" id="{F18D349A-D3E4-4CA9-AC4D-F163EE49A21F}"/>
            </a:ext>
          </a:extLst>
        </xdr:cNvPr>
        <xdr:cNvSpPr txBox="1"/>
      </xdr:nvSpPr>
      <xdr:spPr>
        <a:xfrm>
          <a:off x="8515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50635</xdr:rowOff>
    </xdr:from>
    <xdr:ext cx="469744" cy="259045"/>
    <xdr:sp macro="" textlink="">
      <xdr:nvSpPr>
        <xdr:cNvPr id="381" name="n_3mainValue【福祉施設】&#10;一人当たり面積">
          <a:extLst>
            <a:ext uri="{FF2B5EF4-FFF2-40B4-BE49-F238E27FC236}">
              <a16:creationId xmlns:a16="http://schemas.microsoft.com/office/drawing/2014/main" id="{DEC732F2-37F0-4E9A-996B-E54AC2EA3275}"/>
            </a:ext>
          </a:extLst>
        </xdr:cNvPr>
        <xdr:cNvSpPr txBox="1"/>
      </xdr:nvSpPr>
      <xdr:spPr>
        <a:xfrm>
          <a:off x="7626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53901</xdr:rowOff>
    </xdr:from>
    <xdr:ext cx="469744" cy="259045"/>
    <xdr:sp macro="" textlink="">
      <xdr:nvSpPr>
        <xdr:cNvPr id="382" name="n_4mainValue【福祉施設】&#10;一人当たり面積">
          <a:extLst>
            <a:ext uri="{FF2B5EF4-FFF2-40B4-BE49-F238E27FC236}">
              <a16:creationId xmlns:a16="http://schemas.microsoft.com/office/drawing/2014/main" id="{5242D551-D204-40C9-9EFF-5618298B2282}"/>
            </a:ext>
          </a:extLst>
        </xdr:cNvPr>
        <xdr:cNvSpPr txBox="1"/>
      </xdr:nvSpPr>
      <xdr:spPr>
        <a:xfrm>
          <a:off x="6737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611770EF-2AD6-446D-BBEA-9CA6148FF7E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62659033-DFBA-444E-A502-BF556232FDC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8EE5CED0-BE31-4DA1-BCCA-C894749AE9D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A596EB1D-C592-4520-8D45-0B5D5F418AB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F1DD2BA1-6E74-4607-A206-0DB017FE46F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6C539028-2FF2-480D-A2FF-8B21EA9035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F8820A6A-C1E8-4498-BEC0-2FC9259A03D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707519BA-3782-45F8-97E5-92DCE2208B0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155DE372-4ABF-4361-8CE6-F1BADEF1B5D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D4B9A0C7-0256-4AB9-8B93-00C9A86A6FB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1ABF60D8-56F1-4CF1-8E26-9EED769174D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28E572E2-774D-4A8F-8FC3-66106D1563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F4630E24-E55E-4433-A392-D10DF1739C8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C1D77901-B0CA-40FC-B486-667C20972E3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7FC04174-F89C-43AC-AFD3-F5767D18BF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395A7A9B-1C21-4F41-ACD7-E8317740DA6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4EA5F50B-F404-41AB-ABBB-C26D487BEC4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9ACC3E59-3ACA-45EC-99D7-55C60FBDF1A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147F3F43-AE2D-4366-B7BF-D49F16020F1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F1B2A488-C45A-4104-B5C7-7F763AD647B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362FC25C-3CC0-42E4-83B9-8C719DCCAE5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D4ADFACD-BBAD-4FF6-A909-9D86CF2717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3110E454-2A51-4BCD-9988-33C48E44E7A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4B44044B-CA36-412F-95C2-E01FA78739C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4FDF8C34-F350-491A-811B-FD98D96C271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2334689B-996E-4A4F-A58C-84E7679B0F3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E758E892-4E16-47CF-AD59-DD5690F3262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0" name="直線コネクタ 409">
          <a:extLst>
            <a:ext uri="{FF2B5EF4-FFF2-40B4-BE49-F238E27FC236}">
              <a16:creationId xmlns:a16="http://schemas.microsoft.com/office/drawing/2014/main" id="{C2EA52DF-1CDF-4C83-8BDC-DCE3F55FA73A}"/>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11" name="テキスト ボックス 410">
          <a:extLst>
            <a:ext uri="{FF2B5EF4-FFF2-40B4-BE49-F238E27FC236}">
              <a16:creationId xmlns:a16="http://schemas.microsoft.com/office/drawing/2014/main" id="{ABCEB6F6-10BE-4178-A6B8-FB0896B66614}"/>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2" name="直線コネクタ 411">
          <a:extLst>
            <a:ext uri="{FF2B5EF4-FFF2-40B4-BE49-F238E27FC236}">
              <a16:creationId xmlns:a16="http://schemas.microsoft.com/office/drawing/2014/main" id="{6E3A1776-A5BA-46A7-824F-CD47072201FF}"/>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3" name="テキスト ボックス 412">
          <a:extLst>
            <a:ext uri="{FF2B5EF4-FFF2-40B4-BE49-F238E27FC236}">
              <a16:creationId xmlns:a16="http://schemas.microsoft.com/office/drawing/2014/main" id="{77923053-8E54-481F-9B32-744189F0FFE2}"/>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4" name="直線コネクタ 413">
          <a:extLst>
            <a:ext uri="{FF2B5EF4-FFF2-40B4-BE49-F238E27FC236}">
              <a16:creationId xmlns:a16="http://schemas.microsoft.com/office/drawing/2014/main" id="{04F67D1E-EDD7-4989-9F14-B8B727A40771}"/>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5" name="テキスト ボックス 414">
          <a:extLst>
            <a:ext uri="{FF2B5EF4-FFF2-40B4-BE49-F238E27FC236}">
              <a16:creationId xmlns:a16="http://schemas.microsoft.com/office/drawing/2014/main" id="{758A4D8F-9D33-460D-9D02-62CFB9D04CA4}"/>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6" name="直線コネクタ 415">
          <a:extLst>
            <a:ext uri="{FF2B5EF4-FFF2-40B4-BE49-F238E27FC236}">
              <a16:creationId xmlns:a16="http://schemas.microsoft.com/office/drawing/2014/main" id="{E7CF91C7-4604-4291-85D9-BB076DC0CCF9}"/>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7" name="テキスト ボックス 416">
          <a:extLst>
            <a:ext uri="{FF2B5EF4-FFF2-40B4-BE49-F238E27FC236}">
              <a16:creationId xmlns:a16="http://schemas.microsoft.com/office/drawing/2014/main" id="{4D3BC5D2-2EA0-4342-A381-4272F027F713}"/>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BE195476-FDAA-415B-9DB8-F02E1473904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9" name="テキスト ボックス 418">
          <a:extLst>
            <a:ext uri="{FF2B5EF4-FFF2-40B4-BE49-F238E27FC236}">
              <a16:creationId xmlns:a16="http://schemas.microsoft.com/office/drawing/2014/main" id="{D590063F-90CC-4FAA-BD87-1064CE715401}"/>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0F27E569-600E-4671-BF59-9399B68BC15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21336</xdr:rowOff>
    </xdr:from>
    <xdr:to>
      <xdr:col>85</xdr:col>
      <xdr:colOff>126364</xdr:colOff>
      <xdr:row>41</xdr:row>
      <xdr:rowOff>112776</xdr:rowOff>
    </xdr:to>
    <xdr:cxnSp macro="">
      <xdr:nvCxnSpPr>
        <xdr:cNvPr id="421" name="直線コネクタ 420">
          <a:extLst>
            <a:ext uri="{FF2B5EF4-FFF2-40B4-BE49-F238E27FC236}">
              <a16:creationId xmlns:a16="http://schemas.microsoft.com/office/drawing/2014/main" id="{FD9D2F39-97A1-4548-863B-C1EC64BE9697}"/>
            </a:ext>
          </a:extLst>
        </xdr:cNvPr>
        <xdr:cNvCxnSpPr/>
      </xdr:nvCxnSpPr>
      <xdr:spPr>
        <a:xfrm flipV="1">
          <a:off x="16318864" y="5679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422" name="【一般廃棄物処理施設】&#10;有形固定資産減価償却率最小値テキスト">
          <a:extLst>
            <a:ext uri="{FF2B5EF4-FFF2-40B4-BE49-F238E27FC236}">
              <a16:creationId xmlns:a16="http://schemas.microsoft.com/office/drawing/2014/main" id="{2B469EF1-7AE1-4272-883E-FFFAF19E0122}"/>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423" name="直線コネクタ 422">
          <a:extLst>
            <a:ext uri="{FF2B5EF4-FFF2-40B4-BE49-F238E27FC236}">
              <a16:creationId xmlns:a16="http://schemas.microsoft.com/office/drawing/2014/main" id="{FD8FEEF4-731C-44FA-8EE6-994BE6EB45DF}"/>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139463</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id="{7A995FBD-7488-4666-8201-EF3E95091AAC}"/>
            </a:ext>
          </a:extLst>
        </xdr:cNvPr>
        <xdr:cNvSpPr txBox="1"/>
      </xdr:nvSpPr>
      <xdr:spPr>
        <a:xfrm>
          <a:off x="16357600" y="545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21336</xdr:rowOff>
    </xdr:from>
    <xdr:to>
      <xdr:col>86</xdr:col>
      <xdr:colOff>25400</xdr:colOff>
      <xdr:row>33</xdr:row>
      <xdr:rowOff>21336</xdr:rowOff>
    </xdr:to>
    <xdr:cxnSp macro="">
      <xdr:nvCxnSpPr>
        <xdr:cNvPr id="425" name="直線コネクタ 424">
          <a:extLst>
            <a:ext uri="{FF2B5EF4-FFF2-40B4-BE49-F238E27FC236}">
              <a16:creationId xmlns:a16="http://schemas.microsoft.com/office/drawing/2014/main" id="{5A3AA023-50E6-47C7-9F79-54E1204AE4A1}"/>
            </a:ext>
          </a:extLst>
        </xdr:cNvPr>
        <xdr:cNvCxnSpPr/>
      </xdr:nvCxnSpPr>
      <xdr:spPr>
        <a:xfrm>
          <a:off x="16230600" y="56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159275</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60971A40-6913-4789-A688-746A79420814}"/>
            </a:ext>
          </a:extLst>
        </xdr:cNvPr>
        <xdr:cNvSpPr txBox="1"/>
      </xdr:nvSpPr>
      <xdr:spPr>
        <a:xfrm>
          <a:off x="16357600" y="6160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427" name="フローチャート: 判断 426">
          <a:extLst>
            <a:ext uri="{FF2B5EF4-FFF2-40B4-BE49-F238E27FC236}">
              <a16:creationId xmlns:a16="http://schemas.microsoft.com/office/drawing/2014/main" id="{83420F29-F417-48F2-9AE9-E112C9E30BC9}"/>
            </a:ext>
          </a:extLst>
        </xdr:cNvPr>
        <xdr:cNvSpPr/>
      </xdr:nvSpPr>
      <xdr:spPr>
        <a:xfrm>
          <a:off x="16268700" y="618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153416</xdr:rowOff>
    </xdr:from>
    <xdr:to>
      <xdr:col>81</xdr:col>
      <xdr:colOff>101600</xdr:colOff>
      <xdr:row>36</xdr:row>
      <xdr:rowOff>83566</xdr:rowOff>
    </xdr:to>
    <xdr:sp macro="" textlink="">
      <xdr:nvSpPr>
        <xdr:cNvPr id="428" name="フローチャート: 判断 427">
          <a:extLst>
            <a:ext uri="{FF2B5EF4-FFF2-40B4-BE49-F238E27FC236}">
              <a16:creationId xmlns:a16="http://schemas.microsoft.com/office/drawing/2014/main" id="{E013A942-EC56-4904-BA86-ED8EF818507E}"/>
            </a:ext>
          </a:extLst>
        </xdr:cNvPr>
        <xdr:cNvSpPr/>
      </xdr:nvSpPr>
      <xdr:spPr>
        <a:xfrm>
          <a:off x="15430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84836</xdr:rowOff>
    </xdr:from>
    <xdr:to>
      <xdr:col>76</xdr:col>
      <xdr:colOff>165100</xdr:colOff>
      <xdr:row>37</xdr:row>
      <xdr:rowOff>14986</xdr:rowOff>
    </xdr:to>
    <xdr:sp macro="" textlink="">
      <xdr:nvSpPr>
        <xdr:cNvPr id="429" name="フローチャート: 判断 428">
          <a:extLst>
            <a:ext uri="{FF2B5EF4-FFF2-40B4-BE49-F238E27FC236}">
              <a16:creationId xmlns:a16="http://schemas.microsoft.com/office/drawing/2014/main" id="{2F553CB5-6A8A-465D-ACD3-D42027122E69}"/>
            </a:ext>
          </a:extLst>
        </xdr:cNvPr>
        <xdr:cNvSpPr/>
      </xdr:nvSpPr>
      <xdr:spPr>
        <a:xfrm>
          <a:off x="145415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112268</xdr:rowOff>
    </xdr:from>
    <xdr:to>
      <xdr:col>72</xdr:col>
      <xdr:colOff>38100</xdr:colOff>
      <xdr:row>37</xdr:row>
      <xdr:rowOff>42418</xdr:rowOff>
    </xdr:to>
    <xdr:sp macro="" textlink="">
      <xdr:nvSpPr>
        <xdr:cNvPr id="430" name="フローチャート: 判断 429">
          <a:extLst>
            <a:ext uri="{FF2B5EF4-FFF2-40B4-BE49-F238E27FC236}">
              <a16:creationId xmlns:a16="http://schemas.microsoft.com/office/drawing/2014/main" id="{A6433765-0EDA-4169-8811-35825CFA8076}"/>
            </a:ext>
          </a:extLst>
        </xdr:cNvPr>
        <xdr:cNvSpPr/>
      </xdr:nvSpPr>
      <xdr:spPr>
        <a:xfrm>
          <a:off x="13652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68834</xdr:rowOff>
    </xdr:from>
    <xdr:to>
      <xdr:col>67</xdr:col>
      <xdr:colOff>101600</xdr:colOff>
      <xdr:row>36</xdr:row>
      <xdr:rowOff>170434</xdr:rowOff>
    </xdr:to>
    <xdr:sp macro="" textlink="">
      <xdr:nvSpPr>
        <xdr:cNvPr id="431" name="フローチャート: 判断 430">
          <a:extLst>
            <a:ext uri="{FF2B5EF4-FFF2-40B4-BE49-F238E27FC236}">
              <a16:creationId xmlns:a16="http://schemas.microsoft.com/office/drawing/2014/main" id="{CBB5CB90-7405-4586-AEC7-0B6E862228A5}"/>
            </a:ext>
          </a:extLst>
        </xdr:cNvPr>
        <xdr:cNvSpPr/>
      </xdr:nvSpPr>
      <xdr:spPr>
        <a:xfrm>
          <a:off x="12763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CEFE8D5-E3E2-49E9-B8EC-D0A80A6EA2C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E81DADB-F834-4CB1-BB78-6B0B78FF7F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83BC49D-7562-41B3-AC0E-79D5C5B8F22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263C8CD-E20B-4316-BF73-B1EA406DA4D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9FD4A33-7081-41E9-A573-E28F499CD49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77978</xdr:rowOff>
    </xdr:from>
    <xdr:to>
      <xdr:col>85</xdr:col>
      <xdr:colOff>177800</xdr:colOff>
      <xdr:row>34</xdr:row>
      <xdr:rowOff>8128</xdr:rowOff>
    </xdr:to>
    <xdr:sp macro="" textlink="">
      <xdr:nvSpPr>
        <xdr:cNvPr id="437" name="楕円 436">
          <a:extLst>
            <a:ext uri="{FF2B5EF4-FFF2-40B4-BE49-F238E27FC236}">
              <a16:creationId xmlns:a16="http://schemas.microsoft.com/office/drawing/2014/main" id="{5FA0F052-C8D0-4DA7-945B-6532148C7A6D}"/>
            </a:ext>
          </a:extLst>
        </xdr:cNvPr>
        <xdr:cNvSpPr/>
      </xdr:nvSpPr>
      <xdr:spPr>
        <a:xfrm>
          <a:off x="16268700" y="57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164355</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E9AF8545-BC78-4441-8E0D-008357890FA7}"/>
            </a:ext>
          </a:extLst>
        </xdr:cNvPr>
        <xdr:cNvSpPr txBox="1"/>
      </xdr:nvSpPr>
      <xdr:spPr>
        <a:xfrm>
          <a:off x="16357600" y="5650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164846</xdr:rowOff>
    </xdr:from>
    <xdr:to>
      <xdr:col>81</xdr:col>
      <xdr:colOff>101600</xdr:colOff>
      <xdr:row>37</xdr:row>
      <xdr:rowOff>94996</xdr:rowOff>
    </xdr:to>
    <xdr:sp macro="" textlink="">
      <xdr:nvSpPr>
        <xdr:cNvPr id="439" name="楕円 438">
          <a:extLst>
            <a:ext uri="{FF2B5EF4-FFF2-40B4-BE49-F238E27FC236}">
              <a16:creationId xmlns:a16="http://schemas.microsoft.com/office/drawing/2014/main" id="{EC8A8F46-D28F-4041-8B4A-D3C49465DAF1}"/>
            </a:ext>
          </a:extLst>
        </xdr:cNvPr>
        <xdr:cNvSpPr/>
      </xdr:nvSpPr>
      <xdr:spPr>
        <a:xfrm>
          <a:off x="15430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128778</xdr:rowOff>
    </xdr:from>
    <xdr:to>
      <xdr:col>85</xdr:col>
      <xdr:colOff>127000</xdr:colOff>
      <xdr:row>37</xdr:row>
      <xdr:rowOff>44196</xdr:rowOff>
    </xdr:to>
    <xdr:cxnSp macro="">
      <xdr:nvCxnSpPr>
        <xdr:cNvPr id="440" name="直線コネクタ 439">
          <a:extLst>
            <a:ext uri="{FF2B5EF4-FFF2-40B4-BE49-F238E27FC236}">
              <a16:creationId xmlns:a16="http://schemas.microsoft.com/office/drawing/2014/main" id="{0EBDC1DC-345C-4055-A0A9-C65F4F9637A6}"/>
            </a:ext>
          </a:extLst>
        </xdr:cNvPr>
        <xdr:cNvCxnSpPr/>
      </xdr:nvCxnSpPr>
      <xdr:spPr>
        <a:xfrm flipV="1">
          <a:off x="15481300" y="5786628"/>
          <a:ext cx="838200" cy="60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107696</xdr:rowOff>
    </xdr:from>
    <xdr:to>
      <xdr:col>76</xdr:col>
      <xdr:colOff>165100</xdr:colOff>
      <xdr:row>37</xdr:row>
      <xdr:rowOff>37846</xdr:rowOff>
    </xdr:to>
    <xdr:sp macro="" textlink="">
      <xdr:nvSpPr>
        <xdr:cNvPr id="441" name="楕円 440">
          <a:extLst>
            <a:ext uri="{FF2B5EF4-FFF2-40B4-BE49-F238E27FC236}">
              <a16:creationId xmlns:a16="http://schemas.microsoft.com/office/drawing/2014/main" id="{D024CB04-CF9D-4F6E-A5B9-6D1A50A35173}"/>
            </a:ext>
          </a:extLst>
        </xdr:cNvPr>
        <xdr:cNvSpPr/>
      </xdr:nvSpPr>
      <xdr:spPr>
        <a:xfrm>
          <a:off x="14541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158496</xdr:rowOff>
    </xdr:from>
    <xdr:to>
      <xdr:col>81</xdr:col>
      <xdr:colOff>50800</xdr:colOff>
      <xdr:row>37</xdr:row>
      <xdr:rowOff>44196</xdr:rowOff>
    </xdr:to>
    <xdr:cxnSp macro="">
      <xdr:nvCxnSpPr>
        <xdr:cNvPr id="442" name="直線コネクタ 441">
          <a:extLst>
            <a:ext uri="{FF2B5EF4-FFF2-40B4-BE49-F238E27FC236}">
              <a16:creationId xmlns:a16="http://schemas.microsoft.com/office/drawing/2014/main" id="{6F68ECDA-B9B8-4CAF-B111-399FD928868F}"/>
            </a:ext>
          </a:extLst>
        </xdr:cNvPr>
        <xdr:cNvCxnSpPr/>
      </xdr:nvCxnSpPr>
      <xdr:spPr>
        <a:xfrm>
          <a:off x="14592300" y="633069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45974</xdr:rowOff>
    </xdr:from>
    <xdr:to>
      <xdr:col>72</xdr:col>
      <xdr:colOff>38100</xdr:colOff>
      <xdr:row>36</xdr:row>
      <xdr:rowOff>147574</xdr:rowOff>
    </xdr:to>
    <xdr:sp macro="" textlink="">
      <xdr:nvSpPr>
        <xdr:cNvPr id="443" name="楕円 442">
          <a:extLst>
            <a:ext uri="{FF2B5EF4-FFF2-40B4-BE49-F238E27FC236}">
              <a16:creationId xmlns:a16="http://schemas.microsoft.com/office/drawing/2014/main" id="{D0B29782-F74A-479C-9F4F-C54D2878D1AE}"/>
            </a:ext>
          </a:extLst>
        </xdr:cNvPr>
        <xdr:cNvSpPr/>
      </xdr:nvSpPr>
      <xdr:spPr>
        <a:xfrm>
          <a:off x="13652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96774</xdr:rowOff>
    </xdr:from>
    <xdr:to>
      <xdr:col>76</xdr:col>
      <xdr:colOff>114300</xdr:colOff>
      <xdr:row>36</xdr:row>
      <xdr:rowOff>158496</xdr:rowOff>
    </xdr:to>
    <xdr:cxnSp macro="">
      <xdr:nvCxnSpPr>
        <xdr:cNvPr id="444" name="直線コネクタ 443">
          <a:extLst>
            <a:ext uri="{FF2B5EF4-FFF2-40B4-BE49-F238E27FC236}">
              <a16:creationId xmlns:a16="http://schemas.microsoft.com/office/drawing/2014/main" id="{5B111C20-420A-48C0-B69E-CE961D018519}"/>
            </a:ext>
          </a:extLst>
        </xdr:cNvPr>
        <xdr:cNvCxnSpPr/>
      </xdr:nvCxnSpPr>
      <xdr:spPr>
        <a:xfrm>
          <a:off x="13703300" y="62689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155702</xdr:rowOff>
    </xdr:from>
    <xdr:to>
      <xdr:col>67</xdr:col>
      <xdr:colOff>101600</xdr:colOff>
      <xdr:row>36</xdr:row>
      <xdr:rowOff>85852</xdr:rowOff>
    </xdr:to>
    <xdr:sp macro="" textlink="">
      <xdr:nvSpPr>
        <xdr:cNvPr id="445" name="楕円 444">
          <a:extLst>
            <a:ext uri="{FF2B5EF4-FFF2-40B4-BE49-F238E27FC236}">
              <a16:creationId xmlns:a16="http://schemas.microsoft.com/office/drawing/2014/main" id="{681C51BC-1EF9-4575-8DBB-F109F26E986E}"/>
            </a:ext>
          </a:extLst>
        </xdr:cNvPr>
        <xdr:cNvSpPr/>
      </xdr:nvSpPr>
      <xdr:spPr>
        <a:xfrm>
          <a:off x="127635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35052</xdr:rowOff>
    </xdr:from>
    <xdr:to>
      <xdr:col>71</xdr:col>
      <xdr:colOff>177800</xdr:colOff>
      <xdr:row>36</xdr:row>
      <xdr:rowOff>96774</xdr:rowOff>
    </xdr:to>
    <xdr:cxnSp macro="">
      <xdr:nvCxnSpPr>
        <xdr:cNvPr id="446" name="直線コネクタ 445">
          <a:extLst>
            <a:ext uri="{FF2B5EF4-FFF2-40B4-BE49-F238E27FC236}">
              <a16:creationId xmlns:a16="http://schemas.microsoft.com/office/drawing/2014/main" id="{EBA4F581-A206-4892-88E4-D9563A53A714}"/>
            </a:ext>
          </a:extLst>
        </xdr:cNvPr>
        <xdr:cNvCxnSpPr/>
      </xdr:nvCxnSpPr>
      <xdr:spPr>
        <a:xfrm>
          <a:off x="12814300" y="620725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100093</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4D7A2715-889D-4828-88A9-66ED5020088F}"/>
            </a:ext>
          </a:extLst>
        </xdr:cNvPr>
        <xdr:cNvSpPr txBox="1"/>
      </xdr:nvSpPr>
      <xdr:spPr>
        <a:xfrm>
          <a:off x="152660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31513</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6E84A227-95F6-4F0C-BE2B-ED5571208C86}"/>
            </a:ext>
          </a:extLst>
        </xdr:cNvPr>
        <xdr:cNvSpPr txBox="1"/>
      </xdr:nvSpPr>
      <xdr:spPr>
        <a:xfrm>
          <a:off x="14389744"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33545</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BBEA8447-4523-47E2-BEAD-9828C71C379E}"/>
            </a:ext>
          </a:extLst>
        </xdr:cNvPr>
        <xdr:cNvSpPr txBox="1"/>
      </xdr:nvSpPr>
      <xdr:spPr>
        <a:xfrm>
          <a:off x="13500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161561</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E30F6901-29E1-45EE-B6ED-51AC3014CE73}"/>
            </a:ext>
          </a:extLst>
        </xdr:cNvPr>
        <xdr:cNvSpPr txBox="1"/>
      </xdr:nvSpPr>
      <xdr:spPr>
        <a:xfrm>
          <a:off x="126117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86123</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A373872B-C25D-4427-A3C9-1741C889B242}"/>
            </a:ext>
          </a:extLst>
        </xdr:cNvPr>
        <xdr:cNvSpPr txBox="1"/>
      </xdr:nvSpPr>
      <xdr:spPr>
        <a:xfrm>
          <a:off x="15266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28973</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914193F4-C125-431D-8467-18A831734F33}"/>
            </a:ext>
          </a:extLst>
        </xdr:cNvPr>
        <xdr:cNvSpPr txBox="1"/>
      </xdr:nvSpPr>
      <xdr:spPr>
        <a:xfrm>
          <a:off x="14389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164101</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51A6432B-D3DF-484D-95F8-5EC8F21718FB}"/>
            </a:ext>
          </a:extLst>
        </xdr:cNvPr>
        <xdr:cNvSpPr txBox="1"/>
      </xdr:nvSpPr>
      <xdr:spPr>
        <a:xfrm>
          <a:off x="13500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102379</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F497F3E0-CE98-4D91-AB4A-9DCB249CD93B}"/>
            </a:ext>
          </a:extLst>
        </xdr:cNvPr>
        <xdr:cNvSpPr txBox="1"/>
      </xdr:nvSpPr>
      <xdr:spPr>
        <a:xfrm>
          <a:off x="12611744" y="593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EC97461C-C969-4899-9642-540F95F9861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BBFA2D22-3CD3-4960-840E-36D150EC87D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50F8E0F0-C84D-4BED-878B-58D5FA896A4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C1408A51-871A-46D0-AE6E-C13E0ABB38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45919A1D-7603-4B3D-8DB1-3FF76013B0E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38E75EFA-FCAB-44F9-AE42-DF5392BD84A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B6D1199-038D-4963-A989-084BF6A26B6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E545D3E6-2571-4741-AF8B-30EF4ED272C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E8435121-572C-431A-9E62-038E7F1B5B7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9D35F173-7F5E-4295-8153-DCEA1FB951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3CB0AC86-9E5A-40EE-B12F-BD4FBF2E74E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5EDB2A7F-0014-4A05-8881-A17D6B8032C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76BC9EAE-9D3E-40A7-BE2A-1BF4A4FBE00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a:extLst>
            <a:ext uri="{FF2B5EF4-FFF2-40B4-BE49-F238E27FC236}">
              <a16:creationId xmlns:a16="http://schemas.microsoft.com/office/drawing/2014/main" id="{BB990F16-DC48-4C15-8EB3-B0EC252A664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9945E09D-A24A-4D91-A5E5-063B5DCEBD1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a:extLst>
            <a:ext uri="{FF2B5EF4-FFF2-40B4-BE49-F238E27FC236}">
              <a16:creationId xmlns:a16="http://schemas.microsoft.com/office/drawing/2014/main" id="{76A56D4B-EB2C-4B8F-95D3-1168A5E41C76}"/>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EC05BF0D-2518-4ADE-953F-A08FF942ED2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a:extLst>
            <a:ext uri="{FF2B5EF4-FFF2-40B4-BE49-F238E27FC236}">
              <a16:creationId xmlns:a16="http://schemas.microsoft.com/office/drawing/2014/main" id="{9CF91869-8740-4BD9-B4E7-8C256717A6A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495ADFDD-1C6E-4423-9A12-B4F5CC0E4E6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C1A0BFF7-DCB7-463D-A6E2-678AD25AC87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B142F996-C055-4A0A-A217-41DBB3F7BD8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476" name="直線コネクタ 475">
          <a:extLst>
            <a:ext uri="{FF2B5EF4-FFF2-40B4-BE49-F238E27FC236}">
              <a16:creationId xmlns:a16="http://schemas.microsoft.com/office/drawing/2014/main" id="{7A390A27-3567-46F1-AF06-99CBE588610B}"/>
            </a:ext>
          </a:extLst>
        </xdr:cNvPr>
        <xdr:cNvCxnSpPr/>
      </xdr:nvCxnSpPr>
      <xdr:spPr>
        <a:xfrm flipV="1">
          <a:off x="22160864" y="5793322"/>
          <a:ext cx="0" cy="13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477" name="【一般廃棄物処理施設】&#10;一人当たり有形固定資産（償却資産）額最小値テキスト">
          <a:extLst>
            <a:ext uri="{FF2B5EF4-FFF2-40B4-BE49-F238E27FC236}">
              <a16:creationId xmlns:a16="http://schemas.microsoft.com/office/drawing/2014/main" id="{43C68E5D-074D-4F4F-B0EE-D89380C835D4}"/>
            </a:ext>
          </a:extLst>
        </xdr:cNvPr>
        <xdr:cNvSpPr txBox="1"/>
      </xdr:nvSpPr>
      <xdr:spPr>
        <a:xfrm>
          <a:off x="22199600" y="714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478" name="直線コネクタ 477">
          <a:extLst>
            <a:ext uri="{FF2B5EF4-FFF2-40B4-BE49-F238E27FC236}">
              <a16:creationId xmlns:a16="http://schemas.microsoft.com/office/drawing/2014/main" id="{B489460A-9221-4EFD-ABB4-59BA49129AF1}"/>
            </a:ext>
          </a:extLst>
        </xdr:cNvPr>
        <xdr:cNvCxnSpPr/>
      </xdr:nvCxnSpPr>
      <xdr:spPr>
        <a:xfrm>
          <a:off x="22072600" y="7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EDCD92FE-CA36-4C62-9B44-4ACF0A001943}"/>
            </a:ext>
          </a:extLst>
        </xdr:cNvPr>
        <xdr:cNvSpPr txBox="1"/>
      </xdr:nvSpPr>
      <xdr:spPr>
        <a:xfrm>
          <a:off x="22199600" y="55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480" name="直線コネクタ 479">
          <a:extLst>
            <a:ext uri="{FF2B5EF4-FFF2-40B4-BE49-F238E27FC236}">
              <a16:creationId xmlns:a16="http://schemas.microsoft.com/office/drawing/2014/main" id="{AEF11F6B-3201-42D8-AEAF-16409C6402FC}"/>
            </a:ext>
          </a:extLst>
        </xdr:cNvPr>
        <xdr:cNvCxnSpPr/>
      </xdr:nvCxnSpPr>
      <xdr:spPr>
        <a:xfrm>
          <a:off x="22072600" y="579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81761</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3DAE663C-309E-44F7-8BB6-671E2F98D320}"/>
            </a:ext>
          </a:extLst>
        </xdr:cNvPr>
        <xdr:cNvSpPr txBox="1"/>
      </xdr:nvSpPr>
      <xdr:spPr>
        <a:xfrm>
          <a:off x="22199600" y="6596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482" name="フローチャート: 判断 481">
          <a:extLst>
            <a:ext uri="{FF2B5EF4-FFF2-40B4-BE49-F238E27FC236}">
              <a16:creationId xmlns:a16="http://schemas.microsoft.com/office/drawing/2014/main" id="{1218CE50-D63A-49A7-AA59-10E6476466B9}"/>
            </a:ext>
          </a:extLst>
        </xdr:cNvPr>
        <xdr:cNvSpPr/>
      </xdr:nvSpPr>
      <xdr:spPr>
        <a:xfrm>
          <a:off x="22110700" y="661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483" name="フローチャート: 判断 482">
          <a:extLst>
            <a:ext uri="{FF2B5EF4-FFF2-40B4-BE49-F238E27FC236}">
              <a16:creationId xmlns:a16="http://schemas.microsoft.com/office/drawing/2014/main" id="{A6591907-100C-4074-9DBF-4BFC1F816255}"/>
            </a:ext>
          </a:extLst>
        </xdr:cNvPr>
        <xdr:cNvSpPr/>
      </xdr:nvSpPr>
      <xdr:spPr>
        <a:xfrm>
          <a:off x="21272500" y="66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140752</xdr:rowOff>
    </xdr:from>
    <xdr:to>
      <xdr:col>107</xdr:col>
      <xdr:colOff>101600</xdr:colOff>
      <xdr:row>39</xdr:row>
      <xdr:rowOff>70902</xdr:rowOff>
    </xdr:to>
    <xdr:sp macro="" textlink="">
      <xdr:nvSpPr>
        <xdr:cNvPr id="484" name="フローチャート: 判断 483">
          <a:extLst>
            <a:ext uri="{FF2B5EF4-FFF2-40B4-BE49-F238E27FC236}">
              <a16:creationId xmlns:a16="http://schemas.microsoft.com/office/drawing/2014/main" id="{4DD6B2F8-9A45-4D94-A8EB-1EF31D8C1255}"/>
            </a:ext>
          </a:extLst>
        </xdr:cNvPr>
        <xdr:cNvSpPr/>
      </xdr:nvSpPr>
      <xdr:spPr>
        <a:xfrm>
          <a:off x="20383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121696</xdr:rowOff>
    </xdr:from>
    <xdr:to>
      <xdr:col>102</xdr:col>
      <xdr:colOff>165100</xdr:colOff>
      <xdr:row>39</xdr:row>
      <xdr:rowOff>51846</xdr:rowOff>
    </xdr:to>
    <xdr:sp macro="" textlink="">
      <xdr:nvSpPr>
        <xdr:cNvPr id="485" name="フローチャート: 判断 484">
          <a:extLst>
            <a:ext uri="{FF2B5EF4-FFF2-40B4-BE49-F238E27FC236}">
              <a16:creationId xmlns:a16="http://schemas.microsoft.com/office/drawing/2014/main" id="{09D49FFA-B894-480B-BEE2-BE3EC977384B}"/>
            </a:ext>
          </a:extLst>
        </xdr:cNvPr>
        <xdr:cNvSpPr/>
      </xdr:nvSpPr>
      <xdr:spPr>
        <a:xfrm>
          <a:off x="19494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140253</xdr:rowOff>
    </xdr:from>
    <xdr:to>
      <xdr:col>98</xdr:col>
      <xdr:colOff>38100</xdr:colOff>
      <xdr:row>39</xdr:row>
      <xdr:rowOff>70403</xdr:rowOff>
    </xdr:to>
    <xdr:sp macro="" textlink="">
      <xdr:nvSpPr>
        <xdr:cNvPr id="486" name="フローチャート: 判断 485">
          <a:extLst>
            <a:ext uri="{FF2B5EF4-FFF2-40B4-BE49-F238E27FC236}">
              <a16:creationId xmlns:a16="http://schemas.microsoft.com/office/drawing/2014/main" id="{1662B5D4-FA75-436E-9D83-D6F84AF5BF2E}"/>
            </a:ext>
          </a:extLst>
        </xdr:cNvPr>
        <xdr:cNvSpPr/>
      </xdr:nvSpPr>
      <xdr:spPr>
        <a:xfrm>
          <a:off x="18605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3E935D3-3EC7-450B-A3F4-49BD41ACBD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2FF6C29-779B-4F46-A9F9-224B6B79699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A33EE89-4926-4D47-AA3F-9F8073D6B62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CB2E70A-23C3-4EE0-AC53-E240C77FBF7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8605806-ADE2-4D12-B163-F20188499A5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65601</xdr:rowOff>
    </xdr:from>
    <xdr:to>
      <xdr:col>116</xdr:col>
      <xdr:colOff>114300</xdr:colOff>
      <xdr:row>37</xdr:row>
      <xdr:rowOff>167201</xdr:rowOff>
    </xdr:to>
    <xdr:sp macro="" textlink="">
      <xdr:nvSpPr>
        <xdr:cNvPr id="492" name="楕円 491">
          <a:extLst>
            <a:ext uri="{FF2B5EF4-FFF2-40B4-BE49-F238E27FC236}">
              <a16:creationId xmlns:a16="http://schemas.microsoft.com/office/drawing/2014/main" id="{93CAE4A1-451E-41FD-9FC5-12C269DDD66E}"/>
            </a:ext>
          </a:extLst>
        </xdr:cNvPr>
        <xdr:cNvSpPr/>
      </xdr:nvSpPr>
      <xdr:spPr>
        <a:xfrm>
          <a:off x="22110700" y="640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88478</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A8D965B6-50FB-4C34-BF7E-2F16DDC4E3ED}"/>
            </a:ext>
          </a:extLst>
        </xdr:cNvPr>
        <xdr:cNvSpPr txBox="1"/>
      </xdr:nvSpPr>
      <xdr:spPr>
        <a:xfrm>
          <a:off x="22199600" y="626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14002</xdr:rowOff>
    </xdr:from>
    <xdr:to>
      <xdr:col>112</xdr:col>
      <xdr:colOff>38100</xdr:colOff>
      <xdr:row>39</xdr:row>
      <xdr:rowOff>115602</xdr:rowOff>
    </xdr:to>
    <xdr:sp macro="" textlink="">
      <xdr:nvSpPr>
        <xdr:cNvPr id="494" name="楕円 493">
          <a:extLst>
            <a:ext uri="{FF2B5EF4-FFF2-40B4-BE49-F238E27FC236}">
              <a16:creationId xmlns:a16="http://schemas.microsoft.com/office/drawing/2014/main" id="{8690F167-26BE-4F06-B3DE-B0C7EDC6A6ED}"/>
            </a:ext>
          </a:extLst>
        </xdr:cNvPr>
        <xdr:cNvSpPr/>
      </xdr:nvSpPr>
      <xdr:spPr>
        <a:xfrm>
          <a:off x="21272500" y="67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116401</xdr:rowOff>
    </xdr:from>
    <xdr:to>
      <xdr:col>116</xdr:col>
      <xdr:colOff>63500</xdr:colOff>
      <xdr:row>39</xdr:row>
      <xdr:rowOff>64802</xdr:rowOff>
    </xdr:to>
    <xdr:cxnSp macro="">
      <xdr:nvCxnSpPr>
        <xdr:cNvPr id="495" name="直線コネクタ 494">
          <a:extLst>
            <a:ext uri="{FF2B5EF4-FFF2-40B4-BE49-F238E27FC236}">
              <a16:creationId xmlns:a16="http://schemas.microsoft.com/office/drawing/2014/main" id="{D7D45225-5E43-46F9-8D35-9CBCEA050995}"/>
            </a:ext>
          </a:extLst>
        </xdr:cNvPr>
        <xdr:cNvCxnSpPr/>
      </xdr:nvCxnSpPr>
      <xdr:spPr>
        <a:xfrm flipV="1">
          <a:off x="21323300" y="6460051"/>
          <a:ext cx="838200" cy="29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21157</xdr:rowOff>
    </xdr:from>
    <xdr:to>
      <xdr:col>107</xdr:col>
      <xdr:colOff>101600</xdr:colOff>
      <xdr:row>39</xdr:row>
      <xdr:rowOff>122757</xdr:rowOff>
    </xdr:to>
    <xdr:sp macro="" textlink="">
      <xdr:nvSpPr>
        <xdr:cNvPr id="496" name="楕円 495">
          <a:extLst>
            <a:ext uri="{FF2B5EF4-FFF2-40B4-BE49-F238E27FC236}">
              <a16:creationId xmlns:a16="http://schemas.microsoft.com/office/drawing/2014/main" id="{6B16F9B2-4F60-426E-9B65-28E4A2B5D5CD}"/>
            </a:ext>
          </a:extLst>
        </xdr:cNvPr>
        <xdr:cNvSpPr/>
      </xdr:nvSpPr>
      <xdr:spPr>
        <a:xfrm>
          <a:off x="20383500" y="67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64802</xdr:rowOff>
    </xdr:from>
    <xdr:to>
      <xdr:col>111</xdr:col>
      <xdr:colOff>177800</xdr:colOff>
      <xdr:row>39</xdr:row>
      <xdr:rowOff>71957</xdr:rowOff>
    </xdr:to>
    <xdr:cxnSp macro="">
      <xdr:nvCxnSpPr>
        <xdr:cNvPr id="497" name="直線コネクタ 496">
          <a:extLst>
            <a:ext uri="{FF2B5EF4-FFF2-40B4-BE49-F238E27FC236}">
              <a16:creationId xmlns:a16="http://schemas.microsoft.com/office/drawing/2014/main" id="{E9E7D9D3-6A28-4341-9B5E-664F4D694D4B}"/>
            </a:ext>
          </a:extLst>
        </xdr:cNvPr>
        <xdr:cNvCxnSpPr/>
      </xdr:nvCxnSpPr>
      <xdr:spPr>
        <a:xfrm flipV="1">
          <a:off x="20434300" y="6751352"/>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26552</xdr:rowOff>
    </xdr:from>
    <xdr:to>
      <xdr:col>102</xdr:col>
      <xdr:colOff>165100</xdr:colOff>
      <xdr:row>39</xdr:row>
      <xdr:rowOff>128152</xdr:rowOff>
    </xdr:to>
    <xdr:sp macro="" textlink="">
      <xdr:nvSpPr>
        <xdr:cNvPr id="498" name="楕円 497">
          <a:extLst>
            <a:ext uri="{FF2B5EF4-FFF2-40B4-BE49-F238E27FC236}">
              <a16:creationId xmlns:a16="http://schemas.microsoft.com/office/drawing/2014/main" id="{CC6CAC18-B669-4A0D-8EA9-8E4B323ED7B8}"/>
            </a:ext>
          </a:extLst>
        </xdr:cNvPr>
        <xdr:cNvSpPr/>
      </xdr:nvSpPr>
      <xdr:spPr>
        <a:xfrm>
          <a:off x="19494500" y="67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71957</xdr:rowOff>
    </xdr:from>
    <xdr:to>
      <xdr:col>107</xdr:col>
      <xdr:colOff>50800</xdr:colOff>
      <xdr:row>39</xdr:row>
      <xdr:rowOff>77352</xdr:rowOff>
    </xdr:to>
    <xdr:cxnSp macro="">
      <xdr:nvCxnSpPr>
        <xdr:cNvPr id="499" name="直線コネクタ 498">
          <a:extLst>
            <a:ext uri="{FF2B5EF4-FFF2-40B4-BE49-F238E27FC236}">
              <a16:creationId xmlns:a16="http://schemas.microsoft.com/office/drawing/2014/main" id="{E3A5EE71-7037-43F8-933B-2980EBAE384A}"/>
            </a:ext>
          </a:extLst>
        </xdr:cNvPr>
        <xdr:cNvCxnSpPr/>
      </xdr:nvCxnSpPr>
      <xdr:spPr>
        <a:xfrm flipV="1">
          <a:off x="19545300" y="6758507"/>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31737</xdr:rowOff>
    </xdr:from>
    <xdr:to>
      <xdr:col>98</xdr:col>
      <xdr:colOff>38100</xdr:colOff>
      <xdr:row>39</xdr:row>
      <xdr:rowOff>133337</xdr:rowOff>
    </xdr:to>
    <xdr:sp macro="" textlink="">
      <xdr:nvSpPr>
        <xdr:cNvPr id="500" name="楕円 499">
          <a:extLst>
            <a:ext uri="{FF2B5EF4-FFF2-40B4-BE49-F238E27FC236}">
              <a16:creationId xmlns:a16="http://schemas.microsoft.com/office/drawing/2014/main" id="{386755B3-B334-438F-939E-89DE0E0CD9F8}"/>
            </a:ext>
          </a:extLst>
        </xdr:cNvPr>
        <xdr:cNvSpPr/>
      </xdr:nvSpPr>
      <xdr:spPr>
        <a:xfrm>
          <a:off x="18605500" y="671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77352</xdr:rowOff>
    </xdr:from>
    <xdr:to>
      <xdr:col>102</xdr:col>
      <xdr:colOff>114300</xdr:colOff>
      <xdr:row>39</xdr:row>
      <xdr:rowOff>82537</xdr:rowOff>
    </xdr:to>
    <xdr:cxnSp macro="">
      <xdr:nvCxnSpPr>
        <xdr:cNvPr id="501" name="直線コネクタ 500">
          <a:extLst>
            <a:ext uri="{FF2B5EF4-FFF2-40B4-BE49-F238E27FC236}">
              <a16:creationId xmlns:a16="http://schemas.microsoft.com/office/drawing/2014/main" id="{0713E818-49CC-4BBF-8555-EF2B22892BF4}"/>
            </a:ext>
          </a:extLst>
        </xdr:cNvPr>
        <xdr:cNvCxnSpPr/>
      </xdr:nvCxnSpPr>
      <xdr:spPr>
        <a:xfrm flipV="1">
          <a:off x="18656300" y="6763902"/>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48425</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E651CBF6-245F-4965-9045-2EA2C7E0ED37}"/>
            </a:ext>
          </a:extLst>
        </xdr:cNvPr>
        <xdr:cNvSpPr txBox="1"/>
      </xdr:nvSpPr>
      <xdr:spPr>
        <a:xfrm>
          <a:off x="21011095" y="63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87428</xdr:rowOff>
    </xdr:from>
    <xdr:ext cx="534377" cy="259045"/>
    <xdr:sp macro="" textlink="">
      <xdr:nvSpPr>
        <xdr:cNvPr id="503" name="n_2aveValue【一般廃棄物処理施設】&#10;一人当たり有形固定資産（償却資産）額">
          <a:extLst>
            <a:ext uri="{FF2B5EF4-FFF2-40B4-BE49-F238E27FC236}">
              <a16:creationId xmlns:a16="http://schemas.microsoft.com/office/drawing/2014/main" id="{8372A46B-CE63-46A3-BC25-E5FAE8A47A70}"/>
            </a:ext>
          </a:extLst>
        </xdr:cNvPr>
        <xdr:cNvSpPr txBox="1"/>
      </xdr:nvSpPr>
      <xdr:spPr>
        <a:xfrm>
          <a:off x="201671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68372</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62AD336E-39A8-46CF-9530-2DF3F111571B}"/>
            </a:ext>
          </a:extLst>
        </xdr:cNvPr>
        <xdr:cNvSpPr txBox="1"/>
      </xdr:nvSpPr>
      <xdr:spPr>
        <a:xfrm>
          <a:off x="19245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86930</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4FB1278E-0619-448B-A845-05FDDFFF61B4}"/>
            </a:ext>
          </a:extLst>
        </xdr:cNvPr>
        <xdr:cNvSpPr txBox="1"/>
      </xdr:nvSpPr>
      <xdr:spPr>
        <a:xfrm>
          <a:off x="18389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106729</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FC7F13FC-61A0-49E5-A7EF-C4B00DCFB69A}"/>
            </a:ext>
          </a:extLst>
        </xdr:cNvPr>
        <xdr:cNvSpPr txBox="1"/>
      </xdr:nvSpPr>
      <xdr:spPr>
        <a:xfrm>
          <a:off x="210434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113884</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A647B66D-5AE1-455B-BD71-A3D59F8100D4}"/>
            </a:ext>
          </a:extLst>
        </xdr:cNvPr>
        <xdr:cNvSpPr txBox="1"/>
      </xdr:nvSpPr>
      <xdr:spPr>
        <a:xfrm>
          <a:off x="20167111" y="680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119279</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4524985F-2A38-4A23-957D-B83BD58A674A}"/>
            </a:ext>
          </a:extLst>
        </xdr:cNvPr>
        <xdr:cNvSpPr txBox="1"/>
      </xdr:nvSpPr>
      <xdr:spPr>
        <a:xfrm>
          <a:off x="19278111" y="680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124464</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6BDFF16D-96BA-48C8-B204-E8B999D0B6D4}"/>
            </a:ext>
          </a:extLst>
        </xdr:cNvPr>
        <xdr:cNvSpPr txBox="1"/>
      </xdr:nvSpPr>
      <xdr:spPr>
        <a:xfrm>
          <a:off x="18389111" y="681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C6DA1056-4229-44A7-A8BD-78F578FB98F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1E7B94AB-974B-417F-9F11-D3B747FD63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C0DBF64D-2726-4BBB-99B2-7E677112952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8C76EF04-CACE-4058-A9E5-CCEFE1571D3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C1A0FAE8-1891-4057-BDAF-05285DF9699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B7EB7A37-A732-4CEB-8908-FC262DFB25A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FE521895-5820-4EDC-A25A-3B699F4514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6FB2E0C8-620D-4925-962C-A1018B9AFDA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933A71EE-1124-4373-8A87-0DC3D3FF5AB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722A5153-7910-475C-9C99-2CDFE1ACB57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548B1301-242E-480D-9632-47412A8BE83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CCEB7D63-DE69-486B-86F6-5DE754074AB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101CEC37-5BA5-4164-AB1E-B42EF4BB22B5}"/>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1BAE171F-081C-439C-B0A0-195EC163D6C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1472BC89-D4A9-4FB2-8F43-1F95EABCA41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B3862D3B-52C9-47C4-B2D8-2C96B1BED5C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36DAD6C9-D997-4B55-838A-4C9D4A71E47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DE13E2F3-C783-47F3-A008-A847D05E6A2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F0D65624-6261-4871-A481-25366FADB33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59F0CCEE-AA49-4168-9C45-234DD7DBA1A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E3302798-BB70-46B1-AB83-1257B892B5F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BC0FBAF6-A8E5-48C5-8902-A813BA0812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0</xdr:rowOff>
    </xdr:to>
    <xdr:cxnSp macro="">
      <xdr:nvCxnSpPr>
        <xdr:cNvPr id="532" name="直線コネクタ 531">
          <a:extLst>
            <a:ext uri="{FF2B5EF4-FFF2-40B4-BE49-F238E27FC236}">
              <a16:creationId xmlns:a16="http://schemas.microsoft.com/office/drawing/2014/main" id="{F7005C86-63B2-47D0-93D6-70FB9F8E4FE7}"/>
            </a:ext>
          </a:extLst>
        </xdr:cNvPr>
        <xdr:cNvCxnSpPr/>
      </xdr:nvCxnSpPr>
      <xdr:spPr>
        <a:xfrm flipV="1">
          <a:off x="16318864" y="949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7C8FE76E-9EF9-4445-BA14-2A964F8C03EC}"/>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4" name="直線コネクタ 533">
          <a:extLst>
            <a:ext uri="{FF2B5EF4-FFF2-40B4-BE49-F238E27FC236}">
              <a16:creationId xmlns:a16="http://schemas.microsoft.com/office/drawing/2014/main" id="{C20D4C17-3AAE-4AFB-AFE3-68B8D4C14927}"/>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8CCD3CE5-9F79-42DA-8DA7-4DA413107CD5}"/>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a:extLst>
            <a:ext uri="{FF2B5EF4-FFF2-40B4-BE49-F238E27FC236}">
              <a16:creationId xmlns:a16="http://schemas.microsoft.com/office/drawing/2014/main" id="{62BC6EC8-DE8E-4861-B060-6E143C0AC33C}"/>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73931</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BEC16EFF-3671-4A3D-BD44-DF916317F9F0}"/>
            </a:ext>
          </a:extLst>
        </xdr:cNvPr>
        <xdr:cNvSpPr txBox="1"/>
      </xdr:nvSpPr>
      <xdr:spPr>
        <a:xfrm>
          <a:off x="16357600" y="9846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95504</xdr:rowOff>
    </xdr:from>
    <xdr:to>
      <xdr:col>85</xdr:col>
      <xdr:colOff>177800</xdr:colOff>
      <xdr:row>58</xdr:row>
      <xdr:rowOff>25654</xdr:rowOff>
    </xdr:to>
    <xdr:sp macro="" textlink="">
      <xdr:nvSpPr>
        <xdr:cNvPr id="538" name="フローチャート: 判断 537">
          <a:extLst>
            <a:ext uri="{FF2B5EF4-FFF2-40B4-BE49-F238E27FC236}">
              <a16:creationId xmlns:a16="http://schemas.microsoft.com/office/drawing/2014/main" id="{749D2404-AC55-4854-9F24-814F771DA2FA}"/>
            </a:ext>
          </a:extLst>
        </xdr:cNvPr>
        <xdr:cNvSpPr/>
      </xdr:nvSpPr>
      <xdr:spPr>
        <a:xfrm>
          <a:off x="16268700" y="98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539" name="フローチャート: 判断 538">
          <a:extLst>
            <a:ext uri="{FF2B5EF4-FFF2-40B4-BE49-F238E27FC236}">
              <a16:creationId xmlns:a16="http://schemas.microsoft.com/office/drawing/2014/main" id="{F408EEDA-5D03-472C-8C32-093BB5602407}"/>
            </a:ext>
          </a:extLst>
        </xdr:cNvPr>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134366</xdr:rowOff>
    </xdr:from>
    <xdr:to>
      <xdr:col>76</xdr:col>
      <xdr:colOff>165100</xdr:colOff>
      <xdr:row>57</xdr:row>
      <xdr:rowOff>64516</xdr:rowOff>
    </xdr:to>
    <xdr:sp macro="" textlink="">
      <xdr:nvSpPr>
        <xdr:cNvPr id="540" name="フローチャート: 判断 539">
          <a:extLst>
            <a:ext uri="{FF2B5EF4-FFF2-40B4-BE49-F238E27FC236}">
              <a16:creationId xmlns:a16="http://schemas.microsoft.com/office/drawing/2014/main" id="{4431B67E-7E11-41EA-B70C-E90598FAFEF5}"/>
            </a:ext>
          </a:extLst>
        </xdr:cNvPr>
        <xdr:cNvSpPr/>
      </xdr:nvSpPr>
      <xdr:spPr>
        <a:xfrm>
          <a:off x="14541500" y="97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93218</xdr:rowOff>
    </xdr:from>
    <xdr:to>
      <xdr:col>72</xdr:col>
      <xdr:colOff>38100</xdr:colOff>
      <xdr:row>57</xdr:row>
      <xdr:rowOff>23368</xdr:rowOff>
    </xdr:to>
    <xdr:sp macro="" textlink="">
      <xdr:nvSpPr>
        <xdr:cNvPr id="541" name="フローチャート: 判断 540">
          <a:extLst>
            <a:ext uri="{FF2B5EF4-FFF2-40B4-BE49-F238E27FC236}">
              <a16:creationId xmlns:a16="http://schemas.microsoft.com/office/drawing/2014/main" id="{83829E8D-5F3C-462C-BA19-58FA0882355B}"/>
            </a:ext>
          </a:extLst>
        </xdr:cNvPr>
        <xdr:cNvSpPr/>
      </xdr:nvSpPr>
      <xdr:spPr>
        <a:xfrm>
          <a:off x="13652500" y="969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145796</xdr:rowOff>
    </xdr:from>
    <xdr:to>
      <xdr:col>67</xdr:col>
      <xdr:colOff>101600</xdr:colOff>
      <xdr:row>57</xdr:row>
      <xdr:rowOff>75946</xdr:rowOff>
    </xdr:to>
    <xdr:sp macro="" textlink="">
      <xdr:nvSpPr>
        <xdr:cNvPr id="542" name="フローチャート: 判断 541">
          <a:extLst>
            <a:ext uri="{FF2B5EF4-FFF2-40B4-BE49-F238E27FC236}">
              <a16:creationId xmlns:a16="http://schemas.microsoft.com/office/drawing/2014/main" id="{525DD628-7FC7-45C9-803B-54C7CEFC2E37}"/>
            </a:ext>
          </a:extLst>
        </xdr:cNvPr>
        <xdr:cNvSpPr/>
      </xdr:nvSpPr>
      <xdr:spPr>
        <a:xfrm>
          <a:off x="12763500" y="97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88369A6-0A47-4743-96FD-B2D59536DBF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03FCD00-00B7-4A81-AF0A-8B991340708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0ACA8E6-1193-486E-8B3C-5590445E675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9962EC1-62FA-4F2F-A2F3-609296689DA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AF96EA8-D4F3-4914-AA54-EBCA4F8004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168656</xdr:rowOff>
    </xdr:from>
    <xdr:to>
      <xdr:col>85</xdr:col>
      <xdr:colOff>177800</xdr:colOff>
      <xdr:row>57</xdr:row>
      <xdr:rowOff>98806</xdr:rowOff>
    </xdr:to>
    <xdr:sp macro="" textlink="">
      <xdr:nvSpPr>
        <xdr:cNvPr id="548" name="楕円 547">
          <a:extLst>
            <a:ext uri="{FF2B5EF4-FFF2-40B4-BE49-F238E27FC236}">
              <a16:creationId xmlns:a16="http://schemas.microsoft.com/office/drawing/2014/main" id="{1D6330FE-438B-437E-B325-4122C321F0E1}"/>
            </a:ext>
          </a:extLst>
        </xdr:cNvPr>
        <xdr:cNvSpPr/>
      </xdr:nvSpPr>
      <xdr:spPr>
        <a:xfrm>
          <a:off x="16268700" y="97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20083</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43D36CA9-1319-4EF1-A0A5-3BFE2DCE5874}"/>
            </a:ext>
          </a:extLst>
        </xdr:cNvPr>
        <xdr:cNvSpPr txBox="1"/>
      </xdr:nvSpPr>
      <xdr:spPr>
        <a:xfrm>
          <a:off x="16357600" y="962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61214</xdr:rowOff>
    </xdr:from>
    <xdr:to>
      <xdr:col>81</xdr:col>
      <xdr:colOff>101600</xdr:colOff>
      <xdr:row>57</xdr:row>
      <xdr:rowOff>162814</xdr:rowOff>
    </xdr:to>
    <xdr:sp macro="" textlink="">
      <xdr:nvSpPr>
        <xdr:cNvPr id="550" name="楕円 549">
          <a:extLst>
            <a:ext uri="{FF2B5EF4-FFF2-40B4-BE49-F238E27FC236}">
              <a16:creationId xmlns:a16="http://schemas.microsoft.com/office/drawing/2014/main" id="{A85C4D5F-58AD-4454-940B-7E157A2ADB76}"/>
            </a:ext>
          </a:extLst>
        </xdr:cNvPr>
        <xdr:cNvSpPr/>
      </xdr:nvSpPr>
      <xdr:spPr>
        <a:xfrm>
          <a:off x="15430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48006</xdr:rowOff>
    </xdr:from>
    <xdr:to>
      <xdr:col>85</xdr:col>
      <xdr:colOff>127000</xdr:colOff>
      <xdr:row>57</xdr:row>
      <xdr:rowOff>112014</xdr:rowOff>
    </xdr:to>
    <xdr:cxnSp macro="">
      <xdr:nvCxnSpPr>
        <xdr:cNvPr id="551" name="直線コネクタ 550">
          <a:extLst>
            <a:ext uri="{FF2B5EF4-FFF2-40B4-BE49-F238E27FC236}">
              <a16:creationId xmlns:a16="http://schemas.microsoft.com/office/drawing/2014/main" id="{4A2018F3-983F-4E3C-81E4-E4937D1C9F26}"/>
            </a:ext>
          </a:extLst>
        </xdr:cNvPr>
        <xdr:cNvCxnSpPr/>
      </xdr:nvCxnSpPr>
      <xdr:spPr>
        <a:xfrm flipV="1">
          <a:off x="15481300" y="98206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552" name="楕円 551">
          <a:extLst>
            <a:ext uri="{FF2B5EF4-FFF2-40B4-BE49-F238E27FC236}">
              <a16:creationId xmlns:a16="http://schemas.microsoft.com/office/drawing/2014/main" id="{59EA54E7-A6DA-4473-9551-0ABC6D239591}"/>
            </a:ext>
          </a:extLst>
        </xdr:cNvPr>
        <xdr:cNvSpPr/>
      </xdr:nvSpPr>
      <xdr:spPr>
        <a:xfrm>
          <a:off x="145415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50292</xdr:rowOff>
    </xdr:from>
    <xdr:to>
      <xdr:col>81</xdr:col>
      <xdr:colOff>50800</xdr:colOff>
      <xdr:row>57</xdr:row>
      <xdr:rowOff>112014</xdr:rowOff>
    </xdr:to>
    <xdr:cxnSp macro="">
      <xdr:nvCxnSpPr>
        <xdr:cNvPr id="553" name="直線コネクタ 552">
          <a:extLst>
            <a:ext uri="{FF2B5EF4-FFF2-40B4-BE49-F238E27FC236}">
              <a16:creationId xmlns:a16="http://schemas.microsoft.com/office/drawing/2014/main" id="{1D7C27FE-6891-4122-9E61-15323454CB56}"/>
            </a:ext>
          </a:extLst>
        </xdr:cNvPr>
        <xdr:cNvCxnSpPr/>
      </xdr:nvCxnSpPr>
      <xdr:spPr>
        <a:xfrm>
          <a:off x="14592300" y="982294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109220</xdr:rowOff>
    </xdr:from>
    <xdr:to>
      <xdr:col>72</xdr:col>
      <xdr:colOff>38100</xdr:colOff>
      <xdr:row>57</xdr:row>
      <xdr:rowOff>39370</xdr:rowOff>
    </xdr:to>
    <xdr:sp macro="" textlink="">
      <xdr:nvSpPr>
        <xdr:cNvPr id="554" name="楕円 553">
          <a:extLst>
            <a:ext uri="{FF2B5EF4-FFF2-40B4-BE49-F238E27FC236}">
              <a16:creationId xmlns:a16="http://schemas.microsoft.com/office/drawing/2014/main" id="{47CAAE26-B845-4577-9BBD-534BCD26ABD2}"/>
            </a:ext>
          </a:extLst>
        </xdr:cNvPr>
        <xdr:cNvSpPr/>
      </xdr:nvSpPr>
      <xdr:spPr>
        <a:xfrm>
          <a:off x="13652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160020</xdr:rowOff>
    </xdr:from>
    <xdr:to>
      <xdr:col>76</xdr:col>
      <xdr:colOff>114300</xdr:colOff>
      <xdr:row>57</xdr:row>
      <xdr:rowOff>50292</xdr:rowOff>
    </xdr:to>
    <xdr:cxnSp macro="">
      <xdr:nvCxnSpPr>
        <xdr:cNvPr id="555" name="直線コネクタ 554">
          <a:extLst>
            <a:ext uri="{FF2B5EF4-FFF2-40B4-BE49-F238E27FC236}">
              <a16:creationId xmlns:a16="http://schemas.microsoft.com/office/drawing/2014/main" id="{3368CB47-172B-498A-81FE-0515AE57EF4D}"/>
            </a:ext>
          </a:extLst>
        </xdr:cNvPr>
        <xdr:cNvCxnSpPr/>
      </xdr:nvCxnSpPr>
      <xdr:spPr>
        <a:xfrm>
          <a:off x="13703300" y="976122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47498</xdr:rowOff>
    </xdr:from>
    <xdr:to>
      <xdr:col>67</xdr:col>
      <xdr:colOff>101600</xdr:colOff>
      <xdr:row>56</xdr:row>
      <xdr:rowOff>149098</xdr:rowOff>
    </xdr:to>
    <xdr:sp macro="" textlink="">
      <xdr:nvSpPr>
        <xdr:cNvPr id="556" name="楕円 555">
          <a:extLst>
            <a:ext uri="{FF2B5EF4-FFF2-40B4-BE49-F238E27FC236}">
              <a16:creationId xmlns:a16="http://schemas.microsoft.com/office/drawing/2014/main" id="{CF2D8A4A-CC11-4EA2-B679-9A440361660E}"/>
            </a:ext>
          </a:extLst>
        </xdr:cNvPr>
        <xdr:cNvSpPr/>
      </xdr:nvSpPr>
      <xdr:spPr>
        <a:xfrm>
          <a:off x="12763500" y="9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98298</xdr:rowOff>
    </xdr:from>
    <xdr:to>
      <xdr:col>71</xdr:col>
      <xdr:colOff>177800</xdr:colOff>
      <xdr:row>56</xdr:row>
      <xdr:rowOff>160020</xdr:rowOff>
    </xdr:to>
    <xdr:cxnSp macro="">
      <xdr:nvCxnSpPr>
        <xdr:cNvPr id="557" name="直線コネクタ 556">
          <a:extLst>
            <a:ext uri="{FF2B5EF4-FFF2-40B4-BE49-F238E27FC236}">
              <a16:creationId xmlns:a16="http://schemas.microsoft.com/office/drawing/2014/main" id="{B84CDF57-5A37-4501-A1FC-18CE353696BF}"/>
            </a:ext>
          </a:extLst>
        </xdr:cNvPr>
        <xdr:cNvCxnSpPr/>
      </xdr:nvCxnSpPr>
      <xdr:spPr>
        <a:xfrm>
          <a:off x="12814300" y="969949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B0AEA475-ABFD-410A-AF3B-A0F3D064AF9B}"/>
            </a:ext>
          </a:extLst>
        </xdr:cNvPr>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81043</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C9719F63-9BDF-4985-8C32-F8A89F9CA1C7}"/>
            </a:ext>
          </a:extLst>
        </xdr:cNvPr>
        <xdr:cNvSpPr txBox="1"/>
      </xdr:nvSpPr>
      <xdr:spPr>
        <a:xfrm>
          <a:off x="14389744" y="95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39895</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C7344F59-7AFA-41D9-B5E8-783B9198AE88}"/>
            </a:ext>
          </a:extLst>
        </xdr:cNvPr>
        <xdr:cNvSpPr txBox="1"/>
      </xdr:nvSpPr>
      <xdr:spPr>
        <a:xfrm>
          <a:off x="13500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67073</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F7344285-2E13-44EC-B486-0EC72C3CB787}"/>
            </a:ext>
          </a:extLst>
        </xdr:cNvPr>
        <xdr:cNvSpPr txBox="1"/>
      </xdr:nvSpPr>
      <xdr:spPr>
        <a:xfrm>
          <a:off x="12611744" y="983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153941</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8DCB1341-762A-4F2A-A6F4-074229DDABE6}"/>
            </a:ext>
          </a:extLst>
        </xdr:cNvPr>
        <xdr:cNvSpPr txBox="1"/>
      </xdr:nvSpPr>
      <xdr:spPr>
        <a:xfrm>
          <a:off x="15266044" y="992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92219</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60EB4946-1990-4874-B4B2-31D46379E5A4}"/>
            </a:ext>
          </a:extLst>
        </xdr:cNvPr>
        <xdr:cNvSpPr txBox="1"/>
      </xdr:nvSpPr>
      <xdr:spPr>
        <a:xfrm>
          <a:off x="14389744" y="986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30497</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742F8997-56AD-4422-9681-85D72333C915}"/>
            </a:ext>
          </a:extLst>
        </xdr:cNvPr>
        <xdr:cNvSpPr txBox="1"/>
      </xdr:nvSpPr>
      <xdr:spPr>
        <a:xfrm>
          <a:off x="13500744"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165625</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1AE71E26-7323-4CC8-95E5-19DBC973B88E}"/>
            </a:ext>
          </a:extLst>
        </xdr:cNvPr>
        <xdr:cNvSpPr txBox="1"/>
      </xdr:nvSpPr>
      <xdr:spPr>
        <a:xfrm>
          <a:off x="12611744" y="942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BE38091B-C6FF-45DE-A5D2-522729C377C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2BC369DF-B39C-4892-A63D-8CC1E8CC442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9F0AD1A0-EF9B-447B-8968-6B31231E84A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BB85B3F0-37D6-4D4D-BE5F-2B66808D125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32902627-433B-4393-82E1-61AA369C458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E0945FE7-56B7-4DD8-B5E1-89BBE7026E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968333A4-3197-4080-9C6D-39FD4AD6850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8A39D54C-869D-48E2-B687-68EB9AB0DBB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1EA4AC9E-3EBF-4EF9-9C57-E267F4002D0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3672DA39-085C-40BA-B21F-FBF163AC07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5F759500-5EA1-4600-BDCC-AAE19DAD89F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390D94BD-F69C-4BBC-8245-B001456ABDE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E6716C81-7B64-4476-BD71-58CB946AEFC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a:extLst>
            <a:ext uri="{FF2B5EF4-FFF2-40B4-BE49-F238E27FC236}">
              <a16:creationId xmlns:a16="http://schemas.microsoft.com/office/drawing/2014/main" id="{9DBBC637-45AB-4794-A1C4-442D5083D83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65337B32-80BC-4CEA-B2B8-5DDE389FCA3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a:extLst>
            <a:ext uri="{FF2B5EF4-FFF2-40B4-BE49-F238E27FC236}">
              <a16:creationId xmlns:a16="http://schemas.microsoft.com/office/drawing/2014/main" id="{0032EADF-3FBD-4DBC-82EC-AC21BAD41ED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B8E60E35-7225-45ED-8BEF-DD673B587BD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a:extLst>
            <a:ext uri="{FF2B5EF4-FFF2-40B4-BE49-F238E27FC236}">
              <a16:creationId xmlns:a16="http://schemas.microsoft.com/office/drawing/2014/main" id="{148B5E45-DC74-45E0-BA3A-1B4AAA84EAC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42913AA9-1031-40D9-82AD-8CA3D18F215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EE9B317-9A6B-4660-808F-23C3C4F08FE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8A0E553A-4272-4DBE-9533-96B1F2E6D31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63</xdr:row>
      <xdr:rowOff>162306</xdr:rowOff>
    </xdr:to>
    <xdr:cxnSp macro="">
      <xdr:nvCxnSpPr>
        <xdr:cNvPr id="587" name="直線コネクタ 586">
          <a:extLst>
            <a:ext uri="{FF2B5EF4-FFF2-40B4-BE49-F238E27FC236}">
              <a16:creationId xmlns:a16="http://schemas.microsoft.com/office/drawing/2014/main" id="{97D10348-DB35-477B-94DC-7B5A5300ACF4}"/>
            </a:ext>
          </a:extLst>
        </xdr:cNvPr>
        <xdr:cNvCxnSpPr/>
      </xdr:nvCxnSpPr>
      <xdr:spPr>
        <a:xfrm flipV="1">
          <a:off x="22160864" y="96286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175D47ED-12FE-4D55-8858-AF2134EEFF52}"/>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589" name="直線コネクタ 588">
          <a:extLst>
            <a:ext uri="{FF2B5EF4-FFF2-40B4-BE49-F238E27FC236}">
              <a16:creationId xmlns:a16="http://schemas.microsoft.com/office/drawing/2014/main" id="{046B7D7E-6BC6-440E-9BE3-41C7839392BF}"/>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3456094F-6B4C-434B-A81F-C2364EC6B46A}"/>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1" name="直線コネクタ 590">
          <a:extLst>
            <a:ext uri="{FF2B5EF4-FFF2-40B4-BE49-F238E27FC236}">
              <a16:creationId xmlns:a16="http://schemas.microsoft.com/office/drawing/2014/main" id="{7355AB05-2A9C-46D2-AF34-B70E987E9BAE}"/>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D1F783CE-D897-4061-B87D-3FBAD3533431}"/>
            </a:ext>
          </a:extLst>
        </xdr:cNvPr>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593" name="フローチャート: 判断 592">
          <a:extLst>
            <a:ext uri="{FF2B5EF4-FFF2-40B4-BE49-F238E27FC236}">
              <a16:creationId xmlns:a16="http://schemas.microsoft.com/office/drawing/2014/main" id="{439FD838-B502-453B-95C6-64A83E2FA069}"/>
            </a:ext>
          </a:extLst>
        </xdr:cNvPr>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594" name="フローチャート: 判断 593">
          <a:extLst>
            <a:ext uri="{FF2B5EF4-FFF2-40B4-BE49-F238E27FC236}">
              <a16:creationId xmlns:a16="http://schemas.microsoft.com/office/drawing/2014/main" id="{EB8FEBB9-D0EB-4647-AA5A-980B8DD67350}"/>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74930</xdr:rowOff>
    </xdr:from>
    <xdr:to>
      <xdr:col>107</xdr:col>
      <xdr:colOff>101600</xdr:colOff>
      <xdr:row>62</xdr:row>
      <xdr:rowOff>5080</xdr:rowOff>
    </xdr:to>
    <xdr:sp macro="" textlink="">
      <xdr:nvSpPr>
        <xdr:cNvPr id="595" name="フローチャート: 判断 594">
          <a:extLst>
            <a:ext uri="{FF2B5EF4-FFF2-40B4-BE49-F238E27FC236}">
              <a16:creationId xmlns:a16="http://schemas.microsoft.com/office/drawing/2014/main" id="{E004D03C-E02D-4A51-A528-82F43AE91195}"/>
            </a:ext>
          </a:extLst>
        </xdr:cNvPr>
        <xdr:cNvSpPr/>
      </xdr:nvSpPr>
      <xdr:spPr>
        <a:xfrm>
          <a:off x="20383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96" name="フローチャート: 判断 595">
          <a:extLst>
            <a:ext uri="{FF2B5EF4-FFF2-40B4-BE49-F238E27FC236}">
              <a16:creationId xmlns:a16="http://schemas.microsoft.com/office/drawing/2014/main" id="{9C224027-868C-4AB3-8133-8341A03984AB}"/>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157226</xdr:rowOff>
    </xdr:from>
    <xdr:to>
      <xdr:col>98</xdr:col>
      <xdr:colOff>38100</xdr:colOff>
      <xdr:row>62</xdr:row>
      <xdr:rowOff>87376</xdr:rowOff>
    </xdr:to>
    <xdr:sp macro="" textlink="">
      <xdr:nvSpPr>
        <xdr:cNvPr id="597" name="フローチャート: 判断 596">
          <a:extLst>
            <a:ext uri="{FF2B5EF4-FFF2-40B4-BE49-F238E27FC236}">
              <a16:creationId xmlns:a16="http://schemas.microsoft.com/office/drawing/2014/main" id="{EABAFC17-3AB5-4C02-8DEB-F90389683CC8}"/>
            </a:ext>
          </a:extLst>
        </xdr:cNvPr>
        <xdr:cNvSpPr/>
      </xdr:nvSpPr>
      <xdr:spPr>
        <a:xfrm>
          <a:off x="18605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8BC8EDC7-91C5-4330-A2DE-7F0962B2939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4AD7BBA-35CD-4E57-80EA-5AD014ECD07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46E63E8-071E-49B3-9EF3-2744388C0CE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D6AB812-6F09-4550-849F-BD51C1B8CA2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47A1DC5-75B3-4A6E-BC9C-133AD73D92F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603" name="楕円 602">
          <a:extLst>
            <a:ext uri="{FF2B5EF4-FFF2-40B4-BE49-F238E27FC236}">
              <a16:creationId xmlns:a16="http://schemas.microsoft.com/office/drawing/2014/main" id="{808C7A69-6840-4A5F-AFC8-CAD85DD270FB}"/>
            </a:ext>
          </a:extLst>
        </xdr:cNvPr>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97299</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DDEAD87D-142E-46AC-8C59-FABC33912DEA}"/>
            </a:ext>
          </a:extLst>
        </xdr:cNvPr>
        <xdr:cNvSpPr txBox="1"/>
      </xdr:nvSpPr>
      <xdr:spPr>
        <a:xfrm>
          <a:off x="22199600" y="107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605" name="楕円 604">
          <a:extLst>
            <a:ext uri="{FF2B5EF4-FFF2-40B4-BE49-F238E27FC236}">
              <a16:creationId xmlns:a16="http://schemas.microsoft.com/office/drawing/2014/main" id="{535F549E-B78E-4D12-BC87-FCF9AD11B71C}"/>
            </a:ext>
          </a:extLst>
        </xdr:cNvPr>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61722</xdr:rowOff>
    </xdr:to>
    <xdr:cxnSp macro="">
      <xdr:nvCxnSpPr>
        <xdr:cNvPr id="606" name="直線コネクタ 605">
          <a:extLst>
            <a:ext uri="{FF2B5EF4-FFF2-40B4-BE49-F238E27FC236}">
              <a16:creationId xmlns:a16="http://schemas.microsoft.com/office/drawing/2014/main" id="{5F90ADF0-7C3F-4F4B-8E31-74CE5A60D7B8}"/>
            </a:ext>
          </a:extLst>
        </xdr:cNvPr>
        <xdr:cNvCxnSpPr/>
      </xdr:nvCxnSpPr>
      <xdr:spPr>
        <a:xfrm>
          <a:off x="21323300" y="1086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607" name="楕円 606">
          <a:extLst>
            <a:ext uri="{FF2B5EF4-FFF2-40B4-BE49-F238E27FC236}">
              <a16:creationId xmlns:a16="http://schemas.microsoft.com/office/drawing/2014/main" id="{472C1251-9713-4610-9120-D6A8ECBBC108}"/>
            </a:ext>
          </a:extLst>
        </xdr:cNvPr>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66294</xdr:rowOff>
    </xdr:to>
    <xdr:cxnSp macro="">
      <xdr:nvCxnSpPr>
        <xdr:cNvPr id="608" name="直線コネクタ 607">
          <a:extLst>
            <a:ext uri="{FF2B5EF4-FFF2-40B4-BE49-F238E27FC236}">
              <a16:creationId xmlns:a16="http://schemas.microsoft.com/office/drawing/2014/main" id="{282DAC5B-775F-4A99-9DC8-B6E7C0E151DF}"/>
            </a:ext>
          </a:extLst>
        </xdr:cNvPr>
        <xdr:cNvCxnSpPr/>
      </xdr:nvCxnSpPr>
      <xdr:spPr>
        <a:xfrm flipV="1">
          <a:off x="20434300" y="1086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609" name="楕円 608">
          <a:extLst>
            <a:ext uri="{FF2B5EF4-FFF2-40B4-BE49-F238E27FC236}">
              <a16:creationId xmlns:a16="http://schemas.microsoft.com/office/drawing/2014/main" id="{AA954F68-FFCC-4084-B946-5E0653687539}"/>
            </a:ext>
          </a:extLst>
        </xdr:cNvPr>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66294</xdr:rowOff>
    </xdr:to>
    <xdr:cxnSp macro="">
      <xdr:nvCxnSpPr>
        <xdr:cNvPr id="610" name="直線コネクタ 609">
          <a:extLst>
            <a:ext uri="{FF2B5EF4-FFF2-40B4-BE49-F238E27FC236}">
              <a16:creationId xmlns:a16="http://schemas.microsoft.com/office/drawing/2014/main" id="{13F2CB6C-58C4-41F9-AD5A-493716347768}"/>
            </a:ext>
          </a:extLst>
        </xdr:cNvPr>
        <xdr:cNvCxnSpPr/>
      </xdr:nvCxnSpPr>
      <xdr:spPr>
        <a:xfrm>
          <a:off x="19545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15494</xdr:rowOff>
    </xdr:from>
    <xdr:to>
      <xdr:col>98</xdr:col>
      <xdr:colOff>38100</xdr:colOff>
      <xdr:row>63</xdr:row>
      <xdr:rowOff>117094</xdr:rowOff>
    </xdr:to>
    <xdr:sp macro="" textlink="">
      <xdr:nvSpPr>
        <xdr:cNvPr id="611" name="楕円 610">
          <a:extLst>
            <a:ext uri="{FF2B5EF4-FFF2-40B4-BE49-F238E27FC236}">
              <a16:creationId xmlns:a16="http://schemas.microsoft.com/office/drawing/2014/main" id="{7F013272-27DF-427A-8AAF-A72955EB3A95}"/>
            </a:ext>
          </a:extLst>
        </xdr:cNvPr>
        <xdr:cNvSpPr/>
      </xdr:nvSpPr>
      <xdr:spPr>
        <a:xfrm>
          <a:off x="18605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66294</xdr:rowOff>
    </xdr:from>
    <xdr:to>
      <xdr:col>102</xdr:col>
      <xdr:colOff>114300</xdr:colOff>
      <xdr:row>63</xdr:row>
      <xdr:rowOff>66294</xdr:rowOff>
    </xdr:to>
    <xdr:cxnSp macro="">
      <xdr:nvCxnSpPr>
        <xdr:cNvPr id="612" name="直線コネクタ 611">
          <a:extLst>
            <a:ext uri="{FF2B5EF4-FFF2-40B4-BE49-F238E27FC236}">
              <a16:creationId xmlns:a16="http://schemas.microsoft.com/office/drawing/2014/main" id="{D871AF08-5205-4549-A14A-AA37FCFC9637}"/>
            </a:ext>
          </a:extLst>
        </xdr:cNvPr>
        <xdr:cNvCxnSpPr/>
      </xdr:nvCxnSpPr>
      <xdr:spPr>
        <a:xfrm>
          <a:off x="18656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613" name="n_1aveValue【保健センター・保健所】&#10;一人当たり面積">
          <a:extLst>
            <a:ext uri="{FF2B5EF4-FFF2-40B4-BE49-F238E27FC236}">
              <a16:creationId xmlns:a16="http://schemas.microsoft.com/office/drawing/2014/main" id="{51B31A97-00FF-416A-A7DD-C6548CD93E52}"/>
            </a:ext>
          </a:extLst>
        </xdr:cNvPr>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614" name="n_2aveValue【保健センター・保健所】&#10;一人当たり面積">
          <a:extLst>
            <a:ext uri="{FF2B5EF4-FFF2-40B4-BE49-F238E27FC236}">
              <a16:creationId xmlns:a16="http://schemas.microsoft.com/office/drawing/2014/main" id="{F4E80DF2-9641-430C-A9F3-C631C2DBD4B9}"/>
            </a:ext>
          </a:extLst>
        </xdr:cNvPr>
        <xdr:cNvSpPr txBox="1"/>
      </xdr:nvSpPr>
      <xdr:spPr>
        <a:xfrm>
          <a:off x="20199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615" name="n_3aveValue【保健センター・保健所】&#10;一人当たり面積">
          <a:extLst>
            <a:ext uri="{FF2B5EF4-FFF2-40B4-BE49-F238E27FC236}">
              <a16:creationId xmlns:a16="http://schemas.microsoft.com/office/drawing/2014/main" id="{EE7D3221-1BDE-4D22-97D0-16BA0CFEDDC5}"/>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103903</xdr:rowOff>
    </xdr:from>
    <xdr:ext cx="469744" cy="259045"/>
    <xdr:sp macro="" textlink="">
      <xdr:nvSpPr>
        <xdr:cNvPr id="616" name="n_4aveValue【保健センター・保健所】&#10;一人当たり面積">
          <a:extLst>
            <a:ext uri="{FF2B5EF4-FFF2-40B4-BE49-F238E27FC236}">
              <a16:creationId xmlns:a16="http://schemas.microsoft.com/office/drawing/2014/main" id="{2016C1D7-69D7-43AD-B898-117DEF0E50AA}"/>
            </a:ext>
          </a:extLst>
        </xdr:cNvPr>
        <xdr:cNvSpPr txBox="1"/>
      </xdr:nvSpPr>
      <xdr:spPr>
        <a:xfrm>
          <a:off x="18421427" y="103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617" name="n_1mainValue【保健センター・保健所】&#10;一人当たり面積">
          <a:extLst>
            <a:ext uri="{FF2B5EF4-FFF2-40B4-BE49-F238E27FC236}">
              <a16:creationId xmlns:a16="http://schemas.microsoft.com/office/drawing/2014/main" id="{B59A79A8-B9AC-4C6A-A9FB-AEAF35C31711}"/>
            </a:ext>
          </a:extLst>
        </xdr:cNvPr>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618" name="n_2mainValue【保健センター・保健所】&#10;一人当たり面積">
          <a:extLst>
            <a:ext uri="{FF2B5EF4-FFF2-40B4-BE49-F238E27FC236}">
              <a16:creationId xmlns:a16="http://schemas.microsoft.com/office/drawing/2014/main" id="{1A6B89EA-39F1-4ACF-8B34-EF346B5E6D22}"/>
            </a:ext>
          </a:extLst>
        </xdr:cNvPr>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619" name="n_3mainValue【保健センター・保健所】&#10;一人当たり面積">
          <a:extLst>
            <a:ext uri="{FF2B5EF4-FFF2-40B4-BE49-F238E27FC236}">
              <a16:creationId xmlns:a16="http://schemas.microsoft.com/office/drawing/2014/main" id="{B2DA1F53-13B5-446B-B91C-506B7C3A8F86}"/>
            </a:ext>
          </a:extLst>
        </xdr:cNvPr>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108221</xdr:rowOff>
    </xdr:from>
    <xdr:ext cx="469744" cy="259045"/>
    <xdr:sp macro="" textlink="">
      <xdr:nvSpPr>
        <xdr:cNvPr id="620" name="n_4mainValue【保健センター・保健所】&#10;一人当たり面積">
          <a:extLst>
            <a:ext uri="{FF2B5EF4-FFF2-40B4-BE49-F238E27FC236}">
              <a16:creationId xmlns:a16="http://schemas.microsoft.com/office/drawing/2014/main" id="{1DB6C9B0-5152-4431-A8C5-84B64A55F499}"/>
            </a:ext>
          </a:extLst>
        </xdr:cNvPr>
        <xdr:cNvSpPr txBox="1"/>
      </xdr:nvSpPr>
      <xdr:spPr>
        <a:xfrm>
          <a:off x="18421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40330E7A-5C26-4DB0-9CB3-8045769070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5A0457E7-60F7-432D-95C0-FFEEF42804E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279DC79B-20D4-4FC7-99E2-35AFF4160B7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F1BDA2AB-D527-4033-B332-6DAA161E164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42D66ABA-FB44-4131-B15F-EA3413B7E57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BD1FA009-3B2A-4267-83E6-7B0277A7ECB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95A4CFAF-0D85-4A74-B6DD-F2726C6469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7809246B-1A7A-4FFC-BA2D-4E14DC7C6C2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E548C304-2430-45B6-9A9B-58CC593EE8E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D9B325CD-CC4F-45F4-9633-82BCB453D6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7A6D568D-8896-46E8-8E61-2F395152E82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76F2DC42-B48D-4080-9C11-D28BBC148AD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0899CB42-74AF-4CD7-95C5-AE581052FFF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39972758-6357-4A27-91AE-ABFA9ADF5D3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A772EA43-F231-4F5A-8A56-2FE82704C1E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245559F1-D6E4-490C-803C-B98CD6A3BDF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366C8D65-F84F-4722-B084-26433C1962A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CFB144CB-8278-4344-BEFE-D2F1FADDE92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B275711C-4DBA-41E3-A3A6-DB6012D7E07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EBAABC64-64B9-47F3-B06C-1375D2F0770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5F255F68-51D2-47D4-84FE-83B9F1D9FDC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8E55FCEA-93F4-43E2-BDF6-C10CF38B66A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D8FD60F0-9889-493F-94FE-6ABCFD619EC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F1FF0D3B-AB2A-457D-9ACF-1944A705F35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34289</xdr:rowOff>
    </xdr:from>
    <xdr:to>
      <xdr:col>85</xdr:col>
      <xdr:colOff>126364</xdr:colOff>
      <xdr:row>85</xdr:row>
      <xdr:rowOff>120014</xdr:rowOff>
    </xdr:to>
    <xdr:cxnSp macro="">
      <xdr:nvCxnSpPr>
        <xdr:cNvPr id="645" name="直線コネクタ 644">
          <a:extLst>
            <a:ext uri="{FF2B5EF4-FFF2-40B4-BE49-F238E27FC236}">
              <a16:creationId xmlns:a16="http://schemas.microsoft.com/office/drawing/2014/main" id="{7D91A0EB-C9D6-4166-834B-E013B1EA44DC}"/>
            </a:ext>
          </a:extLst>
        </xdr:cNvPr>
        <xdr:cNvCxnSpPr/>
      </xdr:nvCxnSpPr>
      <xdr:spPr>
        <a:xfrm flipV="1">
          <a:off x="16318864" y="13750289"/>
          <a:ext cx="0" cy="94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123841</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D581CD93-144F-4724-8051-2532FE66D1CE}"/>
            </a:ext>
          </a:extLst>
        </xdr:cNvPr>
        <xdr:cNvSpPr txBox="1"/>
      </xdr:nvSpPr>
      <xdr:spPr>
        <a:xfrm>
          <a:off x="16357600"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120014</xdr:rowOff>
    </xdr:from>
    <xdr:to>
      <xdr:col>86</xdr:col>
      <xdr:colOff>25400</xdr:colOff>
      <xdr:row>85</xdr:row>
      <xdr:rowOff>120014</xdr:rowOff>
    </xdr:to>
    <xdr:cxnSp macro="">
      <xdr:nvCxnSpPr>
        <xdr:cNvPr id="647" name="直線コネクタ 646">
          <a:extLst>
            <a:ext uri="{FF2B5EF4-FFF2-40B4-BE49-F238E27FC236}">
              <a16:creationId xmlns:a16="http://schemas.microsoft.com/office/drawing/2014/main" id="{506F4CFA-6E5D-4E68-993C-890A00416E17}"/>
            </a:ext>
          </a:extLst>
        </xdr:cNvPr>
        <xdr:cNvCxnSpPr/>
      </xdr:nvCxnSpPr>
      <xdr:spPr>
        <a:xfrm>
          <a:off x="16230600" y="14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152416</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F15F2BC2-094A-4625-ADB8-AEF205638FC1}"/>
            </a:ext>
          </a:extLst>
        </xdr:cNvPr>
        <xdr:cNvSpPr txBox="1"/>
      </xdr:nvSpPr>
      <xdr:spPr>
        <a:xfrm>
          <a:off x="16357600"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34289</xdr:rowOff>
    </xdr:from>
    <xdr:to>
      <xdr:col>86</xdr:col>
      <xdr:colOff>25400</xdr:colOff>
      <xdr:row>80</xdr:row>
      <xdr:rowOff>34289</xdr:rowOff>
    </xdr:to>
    <xdr:cxnSp macro="">
      <xdr:nvCxnSpPr>
        <xdr:cNvPr id="649" name="直線コネクタ 648">
          <a:extLst>
            <a:ext uri="{FF2B5EF4-FFF2-40B4-BE49-F238E27FC236}">
              <a16:creationId xmlns:a16="http://schemas.microsoft.com/office/drawing/2014/main" id="{5A213841-AC19-4117-9C14-718E34757961}"/>
            </a:ext>
          </a:extLst>
        </xdr:cNvPr>
        <xdr:cNvCxnSpPr/>
      </xdr:nvCxnSpPr>
      <xdr:spPr>
        <a:xfrm>
          <a:off x="16230600" y="1375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70502</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F4FA7F0D-7AC9-464A-9D9C-C662952BEC74}"/>
            </a:ext>
          </a:extLst>
        </xdr:cNvPr>
        <xdr:cNvSpPr txBox="1"/>
      </xdr:nvSpPr>
      <xdr:spPr>
        <a:xfrm>
          <a:off x="16357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651" name="フローチャート: 判断 650">
          <a:extLst>
            <a:ext uri="{FF2B5EF4-FFF2-40B4-BE49-F238E27FC236}">
              <a16:creationId xmlns:a16="http://schemas.microsoft.com/office/drawing/2014/main" id="{4180F1D7-2106-43C5-AD29-9C1C806DFDA5}"/>
            </a:ext>
          </a:extLst>
        </xdr:cNvPr>
        <xdr:cNvSpPr/>
      </xdr:nvSpPr>
      <xdr:spPr>
        <a:xfrm>
          <a:off x="16268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652" name="フローチャート: 判断 651">
          <a:extLst>
            <a:ext uri="{FF2B5EF4-FFF2-40B4-BE49-F238E27FC236}">
              <a16:creationId xmlns:a16="http://schemas.microsoft.com/office/drawing/2014/main" id="{1407FF09-AF70-4BD8-B348-D06B3ED90CDB}"/>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653" name="フローチャート: 判断 652">
          <a:extLst>
            <a:ext uri="{FF2B5EF4-FFF2-40B4-BE49-F238E27FC236}">
              <a16:creationId xmlns:a16="http://schemas.microsoft.com/office/drawing/2014/main" id="{9283C702-2E69-457D-B195-1E3F4A80C923}"/>
            </a:ext>
          </a:extLst>
        </xdr:cNvPr>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164464</xdr:rowOff>
    </xdr:from>
    <xdr:to>
      <xdr:col>72</xdr:col>
      <xdr:colOff>38100</xdr:colOff>
      <xdr:row>82</xdr:row>
      <xdr:rowOff>94614</xdr:rowOff>
    </xdr:to>
    <xdr:sp macro="" textlink="">
      <xdr:nvSpPr>
        <xdr:cNvPr id="654" name="フローチャート: 判断 653">
          <a:extLst>
            <a:ext uri="{FF2B5EF4-FFF2-40B4-BE49-F238E27FC236}">
              <a16:creationId xmlns:a16="http://schemas.microsoft.com/office/drawing/2014/main" id="{85B52F7A-7DEC-43E2-9DA0-C2BD5C9BEC33}"/>
            </a:ext>
          </a:extLst>
        </xdr:cNvPr>
        <xdr:cNvSpPr/>
      </xdr:nvSpPr>
      <xdr:spPr>
        <a:xfrm>
          <a:off x="1365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107314</xdr:rowOff>
    </xdr:from>
    <xdr:to>
      <xdr:col>67</xdr:col>
      <xdr:colOff>101600</xdr:colOff>
      <xdr:row>82</xdr:row>
      <xdr:rowOff>37464</xdr:rowOff>
    </xdr:to>
    <xdr:sp macro="" textlink="">
      <xdr:nvSpPr>
        <xdr:cNvPr id="655" name="フローチャート: 判断 654">
          <a:extLst>
            <a:ext uri="{FF2B5EF4-FFF2-40B4-BE49-F238E27FC236}">
              <a16:creationId xmlns:a16="http://schemas.microsoft.com/office/drawing/2014/main" id="{B4767A1A-64DF-4689-9AEE-614F81BA4E34}"/>
            </a:ext>
          </a:extLst>
        </xdr:cNvPr>
        <xdr:cNvSpPr/>
      </xdr:nvSpPr>
      <xdr:spPr>
        <a:xfrm>
          <a:off x="12763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89416D2-0297-4731-A845-57BA6771AFB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DFC09C2-7F4A-4593-B3B6-378BA87AC3E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6F772C0E-9F7A-437F-8550-682EA84AD4C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ACF0FF6-2C5D-46CB-9683-2D7CEA061D9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DF3CC5D-3C2B-4D3F-B5BD-1D4F68162D4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154939</xdr:rowOff>
    </xdr:from>
    <xdr:to>
      <xdr:col>85</xdr:col>
      <xdr:colOff>177800</xdr:colOff>
      <xdr:row>80</xdr:row>
      <xdr:rowOff>85089</xdr:rowOff>
    </xdr:to>
    <xdr:sp macro="" textlink="">
      <xdr:nvSpPr>
        <xdr:cNvPr id="661" name="楕円 660">
          <a:extLst>
            <a:ext uri="{FF2B5EF4-FFF2-40B4-BE49-F238E27FC236}">
              <a16:creationId xmlns:a16="http://schemas.microsoft.com/office/drawing/2014/main" id="{FBFB0FE3-321B-4199-8EB1-E157FE95CC98}"/>
            </a:ext>
          </a:extLst>
        </xdr:cNvPr>
        <xdr:cNvSpPr/>
      </xdr:nvSpPr>
      <xdr:spPr>
        <a:xfrm>
          <a:off x="162687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107966</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4FD6B711-CAED-4546-9CFD-EE09A0062DCD}"/>
            </a:ext>
          </a:extLst>
        </xdr:cNvPr>
        <xdr:cNvSpPr txBox="1"/>
      </xdr:nvSpPr>
      <xdr:spPr>
        <a:xfrm>
          <a:off x="16357600"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82550</xdr:rowOff>
    </xdr:from>
    <xdr:to>
      <xdr:col>81</xdr:col>
      <xdr:colOff>101600</xdr:colOff>
      <xdr:row>80</xdr:row>
      <xdr:rowOff>12700</xdr:rowOff>
    </xdr:to>
    <xdr:sp macro="" textlink="">
      <xdr:nvSpPr>
        <xdr:cNvPr id="663" name="楕円 662">
          <a:extLst>
            <a:ext uri="{FF2B5EF4-FFF2-40B4-BE49-F238E27FC236}">
              <a16:creationId xmlns:a16="http://schemas.microsoft.com/office/drawing/2014/main" id="{E285A6F6-10D5-4BED-9469-563D5D60DEB6}"/>
            </a:ext>
          </a:extLst>
        </xdr:cNvPr>
        <xdr:cNvSpPr/>
      </xdr:nvSpPr>
      <xdr:spPr>
        <a:xfrm>
          <a:off x="15430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133350</xdr:rowOff>
    </xdr:from>
    <xdr:to>
      <xdr:col>85</xdr:col>
      <xdr:colOff>127000</xdr:colOff>
      <xdr:row>80</xdr:row>
      <xdr:rowOff>34289</xdr:rowOff>
    </xdr:to>
    <xdr:cxnSp macro="">
      <xdr:nvCxnSpPr>
        <xdr:cNvPr id="664" name="直線コネクタ 663">
          <a:extLst>
            <a:ext uri="{FF2B5EF4-FFF2-40B4-BE49-F238E27FC236}">
              <a16:creationId xmlns:a16="http://schemas.microsoft.com/office/drawing/2014/main" id="{4D92964B-6656-4A81-80AE-2A9ABBA677A9}"/>
            </a:ext>
          </a:extLst>
        </xdr:cNvPr>
        <xdr:cNvCxnSpPr/>
      </xdr:nvCxnSpPr>
      <xdr:spPr>
        <a:xfrm>
          <a:off x="15481300" y="1367790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48261</xdr:rowOff>
    </xdr:from>
    <xdr:to>
      <xdr:col>76</xdr:col>
      <xdr:colOff>165100</xdr:colOff>
      <xdr:row>79</xdr:row>
      <xdr:rowOff>149861</xdr:rowOff>
    </xdr:to>
    <xdr:sp macro="" textlink="">
      <xdr:nvSpPr>
        <xdr:cNvPr id="665" name="楕円 664">
          <a:extLst>
            <a:ext uri="{FF2B5EF4-FFF2-40B4-BE49-F238E27FC236}">
              <a16:creationId xmlns:a16="http://schemas.microsoft.com/office/drawing/2014/main" id="{62AD3972-E9E1-4BD2-8AD2-34A5335049A2}"/>
            </a:ext>
          </a:extLst>
        </xdr:cNvPr>
        <xdr:cNvSpPr/>
      </xdr:nvSpPr>
      <xdr:spPr>
        <a:xfrm>
          <a:off x="14541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99061</xdr:rowOff>
    </xdr:from>
    <xdr:to>
      <xdr:col>81</xdr:col>
      <xdr:colOff>50800</xdr:colOff>
      <xdr:row>79</xdr:row>
      <xdr:rowOff>133350</xdr:rowOff>
    </xdr:to>
    <xdr:cxnSp macro="">
      <xdr:nvCxnSpPr>
        <xdr:cNvPr id="666" name="直線コネクタ 665">
          <a:extLst>
            <a:ext uri="{FF2B5EF4-FFF2-40B4-BE49-F238E27FC236}">
              <a16:creationId xmlns:a16="http://schemas.microsoft.com/office/drawing/2014/main" id="{C197379E-466C-45B5-A296-78E51327C9BD}"/>
            </a:ext>
          </a:extLst>
        </xdr:cNvPr>
        <xdr:cNvCxnSpPr/>
      </xdr:nvCxnSpPr>
      <xdr:spPr>
        <a:xfrm>
          <a:off x="14592300" y="13643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6350</xdr:rowOff>
    </xdr:from>
    <xdr:to>
      <xdr:col>72</xdr:col>
      <xdr:colOff>38100</xdr:colOff>
      <xdr:row>79</xdr:row>
      <xdr:rowOff>107950</xdr:rowOff>
    </xdr:to>
    <xdr:sp macro="" textlink="">
      <xdr:nvSpPr>
        <xdr:cNvPr id="667" name="楕円 666">
          <a:extLst>
            <a:ext uri="{FF2B5EF4-FFF2-40B4-BE49-F238E27FC236}">
              <a16:creationId xmlns:a16="http://schemas.microsoft.com/office/drawing/2014/main" id="{A2D18F96-40E8-4FDF-A8A5-D635F9167882}"/>
            </a:ext>
          </a:extLst>
        </xdr:cNvPr>
        <xdr:cNvSpPr/>
      </xdr:nvSpPr>
      <xdr:spPr>
        <a:xfrm>
          <a:off x="13652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57150</xdr:rowOff>
    </xdr:from>
    <xdr:to>
      <xdr:col>76</xdr:col>
      <xdr:colOff>114300</xdr:colOff>
      <xdr:row>79</xdr:row>
      <xdr:rowOff>99061</xdr:rowOff>
    </xdr:to>
    <xdr:cxnSp macro="">
      <xdr:nvCxnSpPr>
        <xdr:cNvPr id="668" name="直線コネクタ 667">
          <a:extLst>
            <a:ext uri="{FF2B5EF4-FFF2-40B4-BE49-F238E27FC236}">
              <a16:creationId xmlns:a16="http://schemas.microsoft.com/office/drawing/2014/main" id="{E865226D-30EF-4986-912C-42AC80310FD6}"/>
            </a:ext>
          </a:extLst>
        </xdr:cNvPr>
        <xdr:cNvCxnSpPr/>
      </xdr:nvCxnSpPr>
      <xdr:spPr>
        <a:xfrm>
          <a:off x="13703300" y="136017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139700</xdr:rowOff>
    </xdr:from>
    <xdr:to>
      <xdr:col>67</xdr:col>
      <xdr:colOff>101600</xdr:colOff>
      <xdr:row>79</xdr:row>
      <xdr:rowOff>69850</xdr:rowOff>
    </xdr:to>
    <xdr:sp macro="" textlink="">
      <xdr:nvSpPr>
        <xdr:cNvPr id="669" name="楕円 668">
          <a:extLst>
            <a:ext uri="{FF2B5EF4-FFF2-40B4-BE49-F238E27FC236}">
              <a16:creationId xmlns:a16="http://schemas.microsoft.com/office/drawing/2014/main" id="{6938714A-9139-4654-80CF-393EA82395B7}"/>
            </a:ext>
          </a:extLst>
        </xdr:cNvPr>
        <xdr:cNvSpPr/>
      </xdr:nvSpPr>
      <xdr:spPr>
        <a:xfrm>
          <a:off x="12763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19050</xdr:rowOff>
    </xdr:from>
    <xdr:to>
      <xdr:col>71</xdr:col>
      <xdr:colOff>177800</xdr:colOff>
      <xdr:row>79</xdr:row>
      <xdr:rowOff>57150</xdr:rowOff>
    </xdr:to>
    <xdr:cxnSp macro="">
      <xdr:nvCxnSpPr>
        <xdr:cNvPr id="670" name="直線コネクタ 669">
          <a:extLst>
            <a:ext uri="{FF2B5EF4-FFF2-40B4-BE49-F238E27FC236}">
              <a16:creationId xmlns:a16="http://schemas.microsoft.com/office/drawing/2014/main" id="{99B79242-77D5-414E-9CAF-29FAB107D2E9}"/>
            </a:ext>
          </a:extLst>
        </xdr:cNvPr>
        <xdr:cNvCxnSpPr/>
      </xdr:nvCxnSpPr>
      <xdr:spPr>
        <a:xfrm>
          <a:off x="12814300" y="1356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148607</xdr:rowOff>
    </xdr:from>
    <xdr:ext cx="405111" cy="259045"/>
    <xdr:sp macro="" textlink="">
      <xdr:nvSpPr>
        <xdr:cNvPr id="671" name="n_1aveValue【消防施設】&#10;有形固定資産減価償却率">
          <a:extLst>
            <a:ext uri="{FF2B5EF4-FFF2-40B4-BE49-F238E27FC236}">
              <a16:creationId xmlns:a16="http://schemas.microsoft.com/office/drawing/2014/main" id="{2F913942-D94A-46BC-817C-DE1BC8060D4E}"/>
            </a:ext>
          </a:extLst>
        </xdr:cNvPr>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89552</xdr:rowOff>
    </xdr:from>
    <xdr:ext cx="405111" cy="259045"/>
    <xdr:sp macro="" textlink="">
      <xdr:nvSpPr>
        <xdr:cNvPr id="672" name="n_2aveValue【消防施設】&#10;有形固定資産減価償却率">
          <a:extLst>
            <a:ext uri="{FF2B5EF4-FFF2-40B4-BE49-F238E27FC236}">
              <a16:creationId xmlns:a16="http://schemas.microsoft.com/office/drawing/2014/main" id="{A46F4292-3CB6-4E20-853C-C3BDA31E83C1}"/>
            </a:ext>
          </a:extLst>
        </xdr:cNvPr>
        <xdr:cNvSpPr txBox="1"/>
      </xdr:nvSpPr>
      <xdr:spPr>
        <a:xfrm>
          <a:off x="14389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85741</xdr:rowOff>
    </xdr:from>
    <xdr:ext cx="405111" cy="259045"/>
    <xdr:sp macro="" textlink="">
      <xdr:nvSpPr>
        <xdr:cNvPr id="673" name="n_3aveValue【消防施設】&#10;有形固定資産減価償却率">
          <a:extLst>
            <a:ext uri="{FF2B5EF4-FFF2-40B4-BE49-F238E27FC236}">
              <a16:creationId xmlns:a16="http://schemas.microsoft.com/office/drawing/2014/main" id="{CD64011D-1E89-4BE5-9415-39D090BEEBD6}"/>
            </a:ext>
          </a:extLst>
        </xdr:cNvPr>
        <xdr:cNvSpPr txBox="1"/>
      </xdr:nvSpPr>
      <xdr:spPr>
        <a:xfrm>
          <a:off x="13500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28591</xdr:rowOff>
    </xdr:from>
    <xdr:ext cx="405111" cy="259045"/>
    <xdr:sp macro="" textlink="">
      <xdr:nvSpPr>
        <xdr:cNvPr id="674" name="n_4aveValue【消防施設】&#10;有形固定資産減価償却率">
          <a:extLst>
            <a:ext uri="{FF2B5EF4-FFF2-40B4-BE49-F238E27FC236}">
              <a16:creationId xmlns:a16="http://schemas.microsoft.com/office/drawing/2014/main" id="{B5D1EA34-D629-4B44-AF36-B0E110BD272C}"/>
            </a:ext>
          </a:extLst>
        </xdr:cNvPr>
        <xdr:cNvSpPr txBox="1"/>
      </xdr:nvSpPr>
      <xdr:spPr>
        <a:xfrm>
          <a:off x="12611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29227</xdr:rowOff>
    </xdr:from>
    <xdr:ext cx="405111" cy="259045"/>
    <xdr:sp macro="" textlink="">
      <xdr:nvSpPr>
        <xdr:cNvPr id="675" name="n_1mainValue【消防施設】&#10;有形固定資産減価償却率">
          <a:extLst>
            <a:ext uri="{FF2B5EF4-FFF2-40B4-BE49-F238E27FC236}">
              <a16:creationId xmlns:a16="http://schemas.microsoft.com/office/drawing/2014/main" id="{BFC3083D-2ACE-4254-80DC-0C731AD7D908}"/>
            </a:ext>
          </a:extLst>
        </xdr:cNvPr>
        <xdr:cNvSpPr txBox="1"/>
      </xdr:nvSpPr>
      <xdr:spPr>
        <a:xfrm>
          <a:off x="152660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166388</xdr:rowOff>
    </xdr:from>
    <xdr:ext cx="405111" cy="259045"/>
    <xdr:sp macro="" textlink="">
      <xdr:nvSpPr>
        <xdr:cNvPr id="676" name="n_2mainValue【消防施設】&#10;有形固定資産減価償却率">
          <a:extLst>
            <a:ext uri="{FF2B5EF4-FFF2-40B4-BE49-F238E27FC236}">
              <a16:creationId xmlns:a16="http://schemas.microsoft.com/office/drawing/2014/main" id="{EFAC05D3-4E39-4B67-A538-8D80443D87EE}"/>
            </a:ext>
          </a:extLst>
        </xdr:cNvPr>
        <xdr:cNvSpPr txBox="1"/>
      </xdr:nvSpPr>
      <xdr:spPr>
        <a:xfrm>
          <a:off x="14389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124477</xdr:rowOff>
    </xdr:from>
    <xdr:ext cx="405111" cy="259045"/>
    <xdr:sp macro="" textlink="">
      <xdr:nvSpPr>
        <xdr:cNvPr id="677" name="n_3mainValue【消防施設】&#10;有形固定資産減価償却率">
          <a:extLst>
            <a:ext uri="{FF2B5EF4-FFF2-40B4-BE49-F238E27FC236}">
              <a16:creationId xmlns:a16="http://schemas.microsoft.com/office/drawing/2014/main" id="{217B157D-B963-4E0D-A326-36026ACE0ABE}"/>
            </a:ext>
          </a:extLst>
        </xdr:cNvPr>
        <xdr:cNvSpPr txBox="1"/>
      </xdr:nvSpPr>
      <xdr:spPr>
        <a:xfrm>
          <a:off x="13500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86377</xdr:rowOff>
    </xdr:from>
    <xdr:ext cx="405111" cy="259045"/>
    <xdr:sp macro="" textlink="">
      <xdr:nvSpPr>
        <xdr:cNvPr id="678" name="n_4mainValue【消防施設】&#10;有形固定資産減価償却率">
          <a:extLst>
            <a:ext uri="{FF2B5EF4-FFF2-40B4-BE49-F238E27FC236}">
              <a16:creationId xmlns:a16="http://schemas.microsoft.com/office/drawing/2014/main" id="{8610255B-FE51-45B3-8F09-136EDD2DD091}"/>
            </a:ext>
          </a:extLst>
        </xdr:cNvPr>
        <xdr:cNvSpPr txBox="1"/>
      </xdr:nvSpPr>
      <xdr:spPr>
        <a:xfrm>
          <a:off x="12611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45ED8C50-2F15-4D11-ACF0-E3FB4358E54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F9D49BBB-8B7A-4115-80A4-13FF4B10F5E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51C10C66-FD95-4486-A3ED-95B40EDA990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8B9A2CB1-EC5D-421A-9D88-FEA318D5C9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EC84D992-8D52-4497-8E6F-FABE093B695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30D7B5B2-ADBF-4396-B0EE-73BF0E2E0F4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8F101504-E10B-46A4-809C-EFB39F331FD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6C6F43EF-C113-484D-B412-2015855D293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4912A846-AB26-4133-8752-BE7EBD8BC6A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31B2BC4C-44EE-4651-9FA3-05840C48AA3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B6EC7EE2-0AAE-4FD3-94C7-47119FA5F92F}"/>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20B0C74E-F5BB-4306-9314-AE427BAA669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2FBDB118-2837-41CB-A83F-D127F0347D2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4A6D7323-B0B7-4478-98DA-4D41CD055CF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B58A7EF3-CD2F-4FEB-9FFD-39177250D7B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75ECBFEA-7988-44EA-A1B1-49D1CE644E1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EE46143F-2272-4D63-B238-641EB69C71A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3725731D-5C95-424B-B3EF-C31CF4283B7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516131B5-B764-40D3-B6DF-4883A35AB5D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7A4C8788-7888-4C2C-9D21-F8A8D2B89C2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875E5BF0-6379-433A-9D9D-184BFBEBD7E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27E0F5BB-AC9C-4B7D-8139-B12652F5537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8A2406D8-1479-40FB-92AB-D89882E2BFD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F7EB7917-0109-45CE-A220-82A7A43C8E3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C083FB2B-8AF5-450B-835F-EF3204698C1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704" name="直線コネクタ 703">
          <a:extLst>
            <a:ext uri="{FF2B5EF4-FFF2-40B4-BE49-F238E27FC236}">
              <a16:creationId xmlns:a16="http://schemas.microsoft.com/office/drawing/2014/main" id="{AEEFC972-EF9C-42ED-8BA3-87A39064901C}"/>
            </a:ext>
          </a:extLst>
        </xdr:cNvPr>
        <xdr:cNvCxnSpPr/>
      </xdr:nvCxnSpPr>
      <xdr:spPr>
        <a:xfrm flipV="1">
          <a:off x="22160864" y="13192398"/>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05" name="【消防施設】&#10;一人当たり面積最小値テキスト">
          <a:extLst>
            <a:ext uri="{FF2B5EF4-FFF2-40B4-BE49-F238E27FC236}">
              <a16:creationId xmlns:a16="http://schemas.microsoft.com/office/drawing/2014/main" id="{F9DF558D-25EF-4D7F-B804-638D84D20B1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06" name="直線コネクタ 705">
          <a:extLst>
            <a:ext uri="{FF2B5EF4-FFF2-40B4-BE49-F238E27FC236}">
              <a16:creationId xmlns:a16="http://schemas.microsoft.com/office/drawing/2014/main" id="{602FE8A8-E98E-413C-91EE-145CD3F80EA0}"/>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707" name="【消防施設】&#10;一人当たり面積最大値テキスト">
          <a:extLst>
            <a:ext uri="{FF2B5EF4-FFF2-40B4-BE49-F238E27FC236}">
              <a16:creationId xmlns:a16="http://schemas.microsoft.com/office/drawing/2014/main" id="{FCBF8205-E7BF-4806-9661-5D353F8F5E4D}"/>
            </a:ext>
          </a:extLst>
        </xdr:cNvPr>
        <xdr:cNvSpPr txBox="1"/>
      </xdr:nvSpPr>
      <xdr:spPr>
        <a:xfrm>
          <a:off x="22199600" y="1296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708" name="直線コネクタ 707">
          <a:extLst>
            <a:ext uri="{FF2B5EF4-FFF2-40B4-BE49-F238E27FC236}">
              <a16:creationId xmlns:a16="http://schemas.microsoft.com/office/drawing/2014/main" id="{DA2156C8-5987-42F1-8C8F-A2F8562F9333}"/>
            </a:ext>
          </a:extLst>
        </xdr:cNvPr>
        <xdr:cNvCxnSpPr/>
      </xdr:nvCxnSpPr>
      <xdr:spPr>
        <a:xfrm>
          <a:off x="22072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709" name="【消防施設】&#10;一人当たり面積平均値テキスト">
          <a:extLst>
            <a:ext uri="{FF2B5EF4-FFF2-40B4-BE49-F238E27FC236}">
              <a16:creationId xmlns:a16="http://schemas.microsoft.com/office/drawing/2014/main" id="{226A9435-6C9D-47FC-B520-83F589A211F6}"/>
            </a:ext>
          </a:extLst>
        </xdr:cNvPr>
        <xdr:cNvSpPr txBox="1"/>
      </xdr:nvSpPr>
      <xdr:spPr>
        <a:xfrm>
          <a:off x="22199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710" name="フローチャート: 判断 709">
          <a:extLst>
            <a:ext uri="{FF2B5EF4-FFF2-40B4-BE49-F238E27FC236}">
              <a16:creationId xmlns:a16="http://schemas.microsoft.com/office/drawing/2014/main" id="{7550A464-98A6-4610-B56C-1FD6633F1A1C}"/>
            </a:ext>
          </a:extLst>
        </xdr:cNvPr>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711" name="フローチャート: 判断 710">
          <a:extLst>
            <a:ext uri="{FF2B5EF4-FFF2-40B4-BE49-F238E27FC236}">
              <a16:creationId xmlns:a16="http://schemas.microsoft.com/office/drawing/2014/main" id="{43449724-3E9B-4504-911E-1CE758AB82B7}"/>
            </a:ext>
          </a:extLst>
        </xdr:cNvPr>
        <xdr:cNvSpPr/>
      </xdr:nvSpPr>
      <xdr:spPr>
        <a:xfrm>
          <a:off x="2127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11793</xdr:rowOff>
    </xdr:from>
    <xdr:to>
      <xdr:col>107</xdr:col>
      <xdr:colOff>101600</xdr:colOff>
      <xdr:row>83</xdr:row>
      <xdr:rowOff>113393</xdr:rowOff>
    </xdr:to>
    <xdr:sp macro="" textlink="">
      <xdr:nvSpPr>
        <xdr:cNvPr id="712" name="フローチャート: 判断 711">
          <a:extLst>
            <a:ext uri="{FF2B5EF4-FFF2-40B4-BE49-F238E27FC236}">
              <a16:creationId xmlns:a16="http://schemas.microsoft.com/office/drawing/2014/main" id="{CCDC20ED-F1F3-4FB4-B83D-E8C4C2479B1A}"/>
            </a:ext>
          </a:extLst>
        </xdr:cNvPr>
        <xdr:cNvSpPr/>
      </xdr:nvSpPr>
      <xdr:spPr>
        <a:xfrm>
          <a:off x="2038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50981</xdr:rowOff>
    </xdr:from>
    <xdr:to>
      <xdr:col>102</xdr:col>
      <xdr:colOff>165100</xdr:colOff>
      <xdr:row>83</xdr:row>
      <xdr:rowOff>152581</xdr:rowOff>
    </xdr:to>
    <xdr:sp macro="" textlink="">
      <xdr:nvSpPr>
        <xdr:cNvPr id="713" name="フローチャート: 判断 712">
          <a:extLst>
            <a:ext uri="{FF2B5EF4-FFF2-40B4-BE49-F238E27FC236}">
              <a16:creationId xmlns:a16="http://schemas.microsoft.com/office/drawing/2014/main" id="{8FE55607-2194-4277-866F-FAB760AB2DCF}"/>
            </a:ext>
          </a:extLst>
        </xdr:cNvPr>
        <xdr:cNvSpPr/>
      </xdr:nvSpPr>
      <xdr:spPr>
        <a:xfrm>
          <a:off x="19494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14" name="フローチャート: 判断 713">
          <a:extLst>
            <a:ext uri="{FF2B5EF4-FFF2-40B4-BE49-F238E27FC236}">
              <a16:creationId xmlns:a16="http://schemas.microsoft.com/office/drawing/2014/main" id="{C0D561B5-3130-4C92-8E51-4BB44BE5592D}"/>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D29A12E-C50D-47D6-B4CF-C8EA72A334B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6035CA4B-4316-487F-922E-61CED5DFDED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1E78389-1475-4C42-9A89-E154DAB33EC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8337792-3D37-450F-83B0-BA58D3D50BA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CB34B39-04E5-4DA7-A7DB-87EA9C9D7BE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5262</xdr:rowOff>
    </xdr:from>
    <xdr:to>
      <xdr:col>116</xdr:col>
      <xdr:colOff>114300</xdr:colOff>
      <xdr:row>85</xdr:row>
      <xdr:rowOff>106862</xdr:rowOff>
    </xdr:to>
    <xdr:sp macro="" textlink="">
      <xdr:nvSpPr>
        <xdr:cNvPr id="720" name="楕円 719">
          <a:extLst>
            <a:ext uri="{FF2B5EF4-FFF2-40B4-BE49-F238E27FC236}">
              <a16:creationId xmlns:a16="http://schemas.microsoft.com/office/drawing/2014/main" id="{3BEFCE68-9F5D-442A-A8FD-6B755451FA88}"/>
            </a:ext>
          </a:extLst>
        </xdr:cNvPr>
        <xdr:cNvSpPr/>
      </xdr:nvSpPr>
      <xdr:spPr>
        <a:xfrm>
          <a:off x="22110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155139</xdr:rowOff>
    </xdr:from>
    <xdr:ext cx="469744" cy="259045"/>
    <xdr:sp macro="" textlink="">
      <xdr:nvSpPr>
        <xdr:cNvPr id="721" name="【消防施設】&#10;一人当たり面積該当値テキスト">
          <a:extLst>
            <a:ext uri="{FF2B5EF4-FFF2-40B4-BE49-F238E27FC236}">
              <a16:creationId xmlns:a16="http://schemas.microsoft.com/office/drawing/2014/main" id="{986E09BE-1D46-497C-BC38-527889069417}"/>
            </a:ext>
          </a:extLst>
        </xdr:cNvPr>
        <xdr:cNvSpPr txBox="1"/>
      </xdr:nvSpPr>
      <xdr:spPr>
        <a:xfrm>
          <a:off x="22199600"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722" name="楕円 721">
          <a:extLst>
            <a:ext uri="{FF2B5EF4-FFF2-40B4-BE49-F238E27FC236}">
              <a16:creationId xmlns:a16="http://schemas.microsoft.com/office/drawing/2014/main" id="{C90E6933-A394-4A40-84B1-FDD83D926CDA}"/>
            </a:ext>
          </a:extLst>
        </xdr:cNvPr>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56062</xdr:rowOff>
    </xdr:from>
    <xdr:to>
      <xdr:col>116</xdr:col>
      <xdr:colOff>63500</xdr:colOff>
      <xdr:row>85</xdr:row>
      <xdr:rowOff>62593</xdr:rowOff>
    </xdr:to>
    <xdr:cxnSp macro="">
      <xdr:nvCxnSpPr>
        <xdr:cNvPr id="723" name="直線コネクタ 722">
          <a:extLst>
            <a:ext uri="{FF2B5EF4-FFF2-40B4-BE49-F238E27FC236}">
              <a16:creationId xmlns:a16="http://schemas.microsoft.com/office/drawing/2014/main" id="{8DFEA585-36E7-4116-9411-2EBB3C47E3A8}"/>
            </a:ext>
          </a:extLst>
        </xdr:cNvPr>
        <xdr:cNvCxnSpPr/>
      </xdr:nvCxnSpPr>
      <xdr:spPr>
        <a:xfrm flipV="1">
          <a:off x="21323300" y="14629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11793</xdr:rowOff>
    </xdr:from>
    <xdr:to>
      <xdr:col>107</xdr:col>
      <xdr:colOff>101600</xdr:colOff>
      <xdr:row>85</xdr:row>
      <xdr:rowOff>113393</xdr:rowOff>
    </xdr:to>
    <xdr:sp macro="" textlink="">
      <xdr:nvSpPr>
        <xdr:cNvPr id="724" name="楕円 723">
          <a:extLst>
            <a:ext uri="{FF2B5EF4-FFF2-40B4-BE49-F238E27FC236}">
              <a16:creationId xmlns:a16="http://schemas.microsoft.com/office/drawing/2014/main" id="{FB5962CC-25B1-43A8-AAC8-F1CC3FA0A7A4}"/>
            </a:ext>
          </a:extLst>
        </xdr:cNvPr>
        <xdr:cNvSpPr/>
      </xdr:nvSpPr>
      <xdr:spPr>
        <a:xfrm>
          <a:off x="20383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62593</xdr:rowOff>
    </xdr:from>
    <xdr:to>
      <xdr:col>111</xdr:col>
      <xdr:colOff>177800</xdr:colOff>
      <xdr:row>85</xdr:row>
      <xdr:rowOff>62593</xdr:rowOff>
    </xdr:to>
    <xdr:cxnSp macro="">
      <xdr:nvCxnSpPr>
        <xdr:cNvPr id="725" name="直線コネクタ 724">
          <a:extLst>
            <a:ext uri="{FF2B5EF4-FFF2-40B4-BE49-F238E27FC236}">
              <a16:creationId xmlns:a16="http://schemas.microsoft.com/office/drawing/2014/main" id="{0C3E07FE-9334-4A39-9533-A89BC90C0151}"/>
            </a:ext>
          </a:extLst>
        </xdr:cNvPr>
        <xdr:cNvCxnSpPr/>
      </xdr:nvCxnSpPr>
      <xdr:spPr>
        <a:xfrm>
          <a:off x="20434300" y="1463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15058</xdr:rowOff>
    </xdr:from>
    <xdr:to>
      <xdr:col>102</xdr:col>
      <xdr:colOff>165100</xdr:colOff>
      <xdr:row>85</xdr:row>
      <xdr:rowOff>116658</xdr:rowOff>
    </xdr:to>
    <xdr:sp macro="" textlink="">
      <xdr:nvSpPr>
        <xdr:cNvPr id="726" name="楕円 725">
          <a:extLst>
            <a:ext uri="{FF2B5EF4-FFF2-40B4-BE49-F238E27FC236}">
              <a16:creationId xmlns:a16="http://schemas.microsoft.com/office/drawing/2014/main" id="{5665BB11-852D-4214-BD78-C1068AFF2B42}"/>
            </a:ext>
          </a:extLst>
        </xdr:cNvPr>
        <xdr:cNvSpPr/>
      </xdr:nvSpPr>
      <xdr:spPr>
        <a:xfrm>
          <a:off x="19494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62593</xdr:rowOff>
    </xdr:from>
    <xdr:to>
      <xdr:col>107</xdr:col>
      <xdr:colOff>50800</xdr:colOff>
      <xdr:row>85</xdr:row>
      <xdr:rowOff>65858</xdr:rowOff>
    </xdr:to>
    <xdr:cxnSp macro="">
      <xdr:nvCxnSpPr>
        <xdr:cNvPr id="727" name="直線コネクタ 726">
          <a:extLst>
            <a:ext uri="{FF2B5EF4-FFF2-40B4-BE49-F238E27FC236}">
              <a16:creationId xmlns:a16="http://schemas.microsoft.com/office/drawing/2014/main" id="{775994DB-2047-4072-82E4-CC805D72C508}"/>
            </a:ext>
          </a:extLst>
        </xdr:cNvPr>
        <xdr:cNvCxnSpPr/>
      </xdr:nvCxnSpPr>
      <xdr:spPr>
        <a:xfrm flipV="1">
          <a:off x="19545300" y="1463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24856</xdr:rowOff>
    </xdr:from>
    <xdr:to>
      <xdr:col>98</xdr:col>
      <xdr:colOff>38100</xdr:colOff>
      <xdr:row>85</xdr:row>
      <xdr:rowOff>126456</xdr:rowOff>
    </xdr:to>
    <xdr:sp macro="" textlink="">
      <xdr:nvSpPr>
        <xdr:cNvPr id="728" name="楕円 727">
          <a:extLst>
            <a:ext uri="{FF2B5EF4-FFF2-40B4-BE49-F238E27FC236}">
              <a16:creationId xmlns:a16="http://schemas.microsoft.com/office/drawing/2014/main" id="{FF11772F-CA26-4632-AD7C-A51CF114F7BD}"/>
            </a:ext>
          </a:extLst>
        </xdr:cNvPr>
        <xdr:cNvSpPr/>
      </xdr:nvSpPr>
      <xdr:spPr>
        <a:xfrm>
          <a:off x="18605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65858</xdr:rowOff>
    </xdr:from>
    <xdr:to>
      <xdr:col>102</xdr:col>
      <xdr:colOff>114300</xdr:colOff>
      <xdr:row>85</xdr:row>
      <xdr:rowOff>75656</xdr:rowOff>
    </xdr:to>
    <xdr:cxnSp macro="">
      <xdr:nvCxnSpPr>
        <xdr:cNvPr id="729" name="直線コネクタ 728">
          <a:extLst>
            <a:ext uri="{FF2B5EF4-FFF2-40B4-BE49-F238E27FC236}">
              <a16:creationId xmlns:a16="http://schemas.microsoft.com/office/drawing/2014/main" id="{00F90762-06AB-4C95-9579-098B1D4393CB}"/>
            </a:ext>
          </a:extLst>
        </xdr:cNvPr>
        <xdr:cNvCxnSpPr/>
      </xdr:nvCxnSpPr>
      <xdr:spPr>
        <a:xfrm flipV="1">
          <a:off x="18656300" y="146391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103795</xdr:rowOff>
    </xdr:from>
    <xdr:ext cx="469744" cy="259045"/>
    <xdr:sp macro="" textlink="">
      <xdr:nvSpPr>
        <xdr:cNvPr id="730" name="n_1aveValue【消防施設】&#10;一人当たり面積">
          <a:extLst>
            <a:ext uri="{FF2B5EF4-FFF2-40B4-BE49-F238E27FC236}">
              <a16:creationId xmlns:a16="http://schemas.microsoft.com/office/drawing/2014/main" id="{5F468997-B90C-4712-B07D-243B893D83BB}"/>
            </a:ext>
          </a:extLst>
        </xdr:cNvPr>
        <xdr:cNvSpPr txBox="1"/>
      </xdr:nvSpPr>
      <xdr:spPr>
        <a:xfrm>
          <a:off x="210757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129920</xdr:rowOff>
    </xdr:from>
    <xdr:ext cx="469744" cy="259045"/>
    <xdr:sp macro="" textlink="">
      <xdr:nvSpPr>
        <xdr:cNvPr id="731" name="n_2aveValue【消防施設】&#10;一人当たり面積">
          <a:extLst>
            <a:ext uri="{FF2B5EF4-FFF2-40B4-BE49-F238E27FC236}">
              <a16:creationId xmlns:a16="http://schemas.microsoft.com/office/drawing/2014/main" id="{D4BBC5C4-E5B0-4E96-B8A7-25C6C8B825B4}"/>
            </a:ext>
          </a:extLst>
        </xdr:cNvPr>
        <xdr:cNvSpPr txBox="1"/>
      </xdr:nvSpPr>
      <xdr:spPr>
        <a:xfrm>
          <a:off x="20199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169108</xdr:rowOff>
    </xdr:from>
    <xdr:ext cx="469744" cy="259045"/>
    <xdr:sp macro="" textlink="">
      <xdr:nvSpPr>
        <xdr:cNvPr id="732" name="n_3aveValue【消防施設】&#10;一人当たり面積">
          <a:extLst>
            <a:ext uri="{FF2B5EF4-FFF2-40B4-BE49-F238E27FC236}">
              <a16:creationId xmlns:a16="http://schemas.microsoft.com/office/drawing/2014/main" id="{AD2EEC5C-C571-4AA2-AF46-C2BAD6BCD891}"/>
            </a:ext>
          </a:extLst>
        </xdr:cNvPr>
        <xdr:cNvSpPr txBox="1"/>
      </xdr:nvSpPr>
      <xdr:spPr>
        <a:xfrm>
          <a:off x="19310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33" name="n_4aveValue【消防施設】&#10;一人当たり面積">
          <a:extLst>
            <a:ext uri="{FF2B5EF4-FFF2-40B4-BE49-F238E27FC236}">
              <a16:creationId xmlns:a16="http://schemas.microsoft.com/office/drawing/2014/main" id="{7F44AC98-7CD2-4C22-BEAC-B6D996413436}"/>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734" name="n_1mainValue【消防施設】&#10;一人当たり面積">
          <a:extLst>
            <a:ext uri="{FF2B5EF4-FFF2-40B4-BE49-F238E27FC236}">
              <a16:creationId xmlns:a16="http://schemas.microsoft.com/office/drawing/2014/main" id="{2B2EB7C7-F757-41C7-B5CD-26904DBF775B}"/>
            </a:ext>
          </a:extLst>
        </xdr:cNvPr>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104520</xdr:rowOff>
    </xdr:from>
    <xdr:ext cx="469744" cy="259045"/>
    <xdr:sp macro="" textlink="">
      <xdr:nvSpPr>
        <xdr:cNvPr id="735" name="n_2mainValue【消防施設】&#10;一人当たり面積">
          <a:extLst>
            <a:ext uri="{FF2B5EF4-FFF2-40B4-BE49-F238E27FC236}">
              <a16:creationId xmlns:a16="http://schemas.microsoft.com/office/drawing/2014/main" id="{6E6DE300-F643-4350-BA62-2DBA26600E88}"/>
            </a:ext>
          </a:extLst>
        </xdr:cNvPr>
        <xdr:cNvSpPr txBox="1"/>
      </xdr:nvSpPr>
      <xdr:spPr>
        <a:xfrm>
          <a:off x="20199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107785</xdr:rowOff>
    </xdr:from>
    <xdr:ext cx="469744" cy="259045"/>
    <xdr:sp macro="" textlink="">
      <xdr:nvSpPr>
        <xdr:cNvPr id="736" name="n_3mainValue【消防施設】&#10;一人当たり面積">
          <a:extLst>
            <a:ext uri="{FF2B5EF4-FFF2-40B4-BE49-F238E27FC236}">
              <a16:creationId xmlns:a16="http://schemas.microsoft.com/office/drawing/2014/main" id="{A79E50A6-EDC0-4E8A-BC7C-9BBC5DAFFD1C}"/>
            </a:ext>
          </a:extLst>
        </xdr:cNvPr>
        <xdr:cNvSpPr txBox="1"/>
      </xdr:nvSpPr>
      <xdr:spPr>
        <a:xfrm>
          <a:off x="19310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117583</xdr:rowOff>
    </xdr:from>
    <xdr:ext cx="469744" cy="259045"/>
    <xdr:sp macro="" textlink="">
      <xdr:nvSpPr>
        <xdr:cNvPr id="737" name="n_4mainValue【消防施設】&#10;一人当たり面積">
          <a:extLst>
            <a:ext uri="{FF2B5EF4-FFF2-40B4-BE49-F238E27FC236}">
              <a16:creationId xmlns:a16="http://schemas.microsoft.com/office/drawing/2014/main" id="{4F128D15-C737-4D77-B2DE-A4946908613F}"/>
            </a:ext>
          </a:extLst>
        </xdr:cNvPr>
        <xdr:cNvSpPr txBox="1"/>
      </xdr:nvSpPr>
      <xdr:spPr>
        <a:xfrm>
          <a:off x="18421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905D990C-5DDF-48AC-B332-1E5D9055CA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93464D45-4FAB-444E-81F5-55E952D145F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E41E5D73-CBB6-488B-9C35-883C0241762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7C986A1E-C860-4BFF-9F25-DB6520DE9D7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38C940AC-12BE-42F3-8B70-D5F5F83C846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1E0696EC-C579-4AFC-991E-0F68CF1FBD1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A6C7ED1F-58F1-4CC6-AB2A-CA3CE6D4285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6DB76A0A-67F7-4DAC-9C57-A246869AE0F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C99D0B43-F4D4-49B5-9964-DFCD96D709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EF54F704-E145-40B0-8DFC-E51FA65C745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914CA102-B3DE-42E7-A83A-57A2E4BE691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F2CE0BFD-CDED-4E26-88C2-D4955C4F2CA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F8753E40-8DD1-4BF5-8483-E42AC0F7374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8BFFA2CF-261F-4882-9C55-7F3CCF80BC7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51324204-4281-45B2-8A4B-B342C7C253A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63B06778-BBB3-4666-911C-0DBE3E3D02A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AE0B68E6-614D-4E5E-AEBA-318AC623D56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D447D1B6-4C85-4C3E-A94F-C2D6A07FEC2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798AEF23-012E-4DF4-899F-F1CB20EE755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7FC5051D-25FE-4787-A988-487A9138F03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34AC96E2-9F25-46CF-AF02-98608FD6CB4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479434B0-88A6-424A-81EC-3E79C465A13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DA94E17B-00A9-44FF-A81C-889828F0B9B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90970808-5F65-4111-BFDF-BE1D66686CE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11563A89-C26C-4328-9F54-6C49990CFB1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763" name="直線コネクタ 762">
          <a:extLst>
            <a:ext uri="{FF2B5EF4-FFF2-40B4-BE49-F238E27FC236}">
              <a16:creationId xmlns:a16="http://schemas.microsoft.com/office/drawing/2014/main" id="{8E8F29F4-1453-4496-941D-D4E48D300A55}"/>
            </a:ext>
          </a:extLst>
        </xdr:cNvPr>
        <xdr:cNvCxnSpPr/>
      </xdr:nvCxnSpPr>
      <xdr:spPr>
        <a:xfrm flipV="1">
          <a:off x="16318864" y="17119963"/>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764" name="【庁舎】&#10;有形固定資産減価償却率最小値テキスト">
          <a:extLst>
            <a:ext uri="{FF2B5EF4-FFF2-40B4-BE49-F238E27FC236}">
              <a16:creationId xmlns:a16="http://schemas.microsoft.com/office/drawing/2014/main" id="{B39CBAA9-9BAB-46EB-9281-F670E6A3C6AA}"/>
            </a:ext>
          </a:extLst>
        </xdr:cNvPr>
        <xdr:cNvSpPr txBox="1"/>
      </xdr:nvSpPr>
      <xdr:spPr>
        <a:xfrm>
          <a:off x="16357600" y="1850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765" name="直線コネクタ 764">
          <a:extLst>
            <a:ext uri="{FF2B5EF4-FFF2-40B4-BE49-F238E27FC236}">
              <a16:creationId xmlns:a16="http://schemas.microsoft.com/office/drawing/2014/main" id="{89B0ACBB-724F-40E8-8621-8EA3671EC37C}"/>
            </a:ext>
          </a:extLst>
        </xdr:cNvPr>
        <xdr:cNvCxnSpPr/>
      </xdr:nvCxnSpPr>
      <xdr:spPr>
        <a:xfrm>
          <a:off x="16230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766" name="【庁舎】&#10;有形固定資産減価償却率最大値テキスト">
          <a:extLst>
            <a:ext uri="{FF2B5EF4-FFF2-40B4-BE49-F238E27FC236}">
              <a16:creationId xmlns:a16="http://schemas.microsoft.com/office/drawing/2014/main" id="{A87AE275-B6C1-43C4-87C5-2D9AB14932CA}"/>
            </a:ext>
          </a:extLst>
        </xdr:cNvPr>
        <xdr:cNvSpPr txBox="1"/>
      </xdr:nvSpPr>
      <xdr:spPr>
        <a:xfrm>
          <a:off x="16357600" y="1689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767" name="直線コネクタ 766">
          <a:extLst>
            <a:ext uri="{FF2B5EF4-FFF2-40B4-BE49-F238E27FC236}">
              <a16:creationId xmlns:a16="http://schemas.microsoft.com/office/drawing/2014/main" id="{D151A5FE-DF4D-46DB-90E9-E8578A679E93}"/>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116495</xdr:rowOff>
    </xdr:from>
    <xdr:ext cx="405111" cy="259045"/>
    <xdr:sp macro="" textlink="">
      <xdr:nvSpPr>
        <xdr:cNvPr id="768" name="【庁舎】&#10;有形固定資産減価償却率平均値テキスト">
          <a:extLst>
            <a:ext uri="{FF2B5EF4-FFF2-40B4-BE49-F238E27FC236}">
              <a16:creationId xmlns:a16="http://schemas.microsoft.com/office/drawing/2014/main" id="{46430FCA-84B6-4DCC-B67F-C4F41FCECCD4}"/>
            </a:ext>
          </a:extLst>
        </xdr:cNvPr>
        <xdr:cNvSpPr txBox="1"/>
      </xdr:nvSpPr>
      <xdr:spPr>
        <a:xfrm>
          <a:off x="16357600" y="1777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769" name="フローチャート: 判断 768">
          <a:extLst>
            <a:ext uri="{FF2B5EF4-FFF2-40B4-BE49-F238E27FC236}">
              <a16:creationId xmlns:a16="http://schemas.microsoft.com/office/drawing/2014/main" id="{25FFE901-2315-4A27-BC11-E84403FA9607}"/>
            </a:ext>
          </a:extLst>
        </xdr:cNvPr>
        <xdr:cNvSpPr/>
      </xdr:nvSpPr>
      <xdr:spPr>
        <a:xfrm>
          <a:off x="162687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770" name="フローチャート: 判断 769">
          <a:extLst>
            <a:ext uri="{FF2B5EF4-FFF2-40B4-BE49-F238E27FC236}">
              <a16:creationId xmlns:a16="http://schemas.microsoft.com/office/drawing/2014/main" id="{57DF43EE-7432-43BE-9D8C-ED128ADE61D3}"/>
            </a:ext>
          </a:extLst>
        </xdr:cNvPr>
        <xdr:cNvSpPr/>
      </xdr:nvSpPr>
      <xdr:spPr>
        <a:xfrm>
          <a:off x="15430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771" name="フローチャート: 判断 770">
          <a:extLst>
            <a:ext uri="{FF2B5EF4-FFF2-40B4-BE49-F238E27FC236}">
              <a16:creationId xmlns:a16="http://schemas.microsoft.com/office/drawing/2014/main" id="{11F88692-AAB2-41AE-88DA-B2AA81D342DE}"/>
            </a:ext>
          </a:extLst>
        </xdr:cNvPr>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772" name="フローチャート: 判断 771">
          <a:extLst>
            <a:ext uri="{FF2B5EF4-FFF2-40B4-BE49-F238E27FC236}">
              <a16:creationId xmlns:a16="http://schemas.microsoft.com/office/drawing/2014/main" id="{9D67C141-48ED-40F5-A485-96EBE34AB19D}"/>
            </a:ext>
          </a:extLst>
        </xdr:cNvPr>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773" name="フローチャート: 判断 772">
          <a:extLst>
            <a:ext uri="{FF2B5EF4-FFF2-40B4-BE49-F238E27FC236}">
              <a16:creationId xmlns:a16="http://schemas.microsoft.com/office/drawing/2014/main" id="{3D1E159D-1B9F-4150-B42A-9157CC266E8F}"/>
            </a:ext>
          </a:extLst>
        </xdr:cNvPr>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8AF12577-8448-467F-B065-B3101560BED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FE2F4B1-C203-40D7-BAB6-694CD7466F0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CE3554C-8F15-40FB-AC5B-05E33D69B15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96F8DCD-27E9-4B7C-B450-8C46A4DA2E0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C19158D-3068-422E-835D-6B2882F2E3E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54792</xdr:rowOff>
    </xdr:from>
    <xdr:to>
      <xdr:col>85</xdr:col>
      <xdr:colOff>177800</xdr:colOff>
      <xdr:row>101</xdr:row>
      <xdr:rowOff>156392</xdr:rowOff>
    </xdr:to>
    <xdr:sp macro="" textlink="">
      <xdr:nvSpPr>
        <xdr:cNvPr id="779" name="楕円 778">
          <a:extLst>
            <a:ext uri="{FF2B5EF4-FFF2-40B4-BE49-F238E27FC236}">
              <a16:creationId xmlns:a16="http://schemas.microsoft.com/office/drawing/2014/main" id="{62C64D2F-B6DF-44ED-B8C7-9F30C0D54AE4}"/>
            </a:ext>
          </a:extLst>
        </xdr:cNvPr>
        <xdr:cNvSpPr/>
      </xdr:nvSpPr>
      <xdr:spPr>
        <a:xfrm>
          <a:off x="162687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77669</xdr:rowOff>
    </xdr:from>
    <xdr:ext cx="405111" cy="259045"/>
    <xdr:sp macro="" textlink="">
      <xdr:nvSpPr>
        <xdr:cNvPr id="780" name="【庁舎】&#10;有形固定資産減価償却率該当値テキスト">
          <a:extLst>
            <a:ext uri="{FF2B5EF4-FFF2-40B4-BE49-F238E27FC236}">
              <a16:creationId xmlns:a16="http://schemas.microsoft.com/office/drawing/2014/main" id="{724379BC-65CB-4852-8BCE-60DD15318CB5}"/>
            </a:ext>
          </a:extLst>
        </xdr:cNvPr>
        <xdr:cNvSpPr txBox="1"/>
      </xdr:nvSpPr>
      <xdr:spPr>
        <a:xfrm>
          <a:off x="16357600" y="1722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4173</xdr:rowOff>
    </xdr:from>
    <xdr:to>
      <xdr:col>81</xdr:col>
      <xdr:colOff>101600</xdr:colOff>
      <xdr:row>101</xdr:row>
      <xdr:rowOff>105773</xdr:rowOff>
    </xdr:to>
    <xdr:sp macro="" textlink="">
      <xdr:nvSpPr>
        <xdr:cNvPr id="781" name="楕円 780">
          <a:extLst>
            <a:ext uri="{FF2B5EF4-FFF2-40B4-BE49-F238E27FC236}">
              <a16:creationId xmlns:a16="http://schemas.microsoft.com/office/drawing/2014/main" id="{14BF7B17-6B02-4F62-88FD-DA2BD26091F0}"/>
            </a:ext>
          </a:extLst>
        </xdr:cNvPr>
        <xdr:cNvSpPr/>
      </xdr:nvSpPr>
      <xdr:spPr>
        <a:xfrm>
          <a:off x="15430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54973</xdr:rowOff>
    </xdr:from>
    <xdr:to>
      <xdr:col>85</xdr:col>
      <xdr:colOff>127000</xdr:colOff>
      <xdr:row>101</xdr:row>
      <xdr:rowOff>105592</xdr:rowOff>
    </xdr:to>
    <xdr:cxnSp macro="">
      <xdr:nvCxnSpPr>
        <xdr:cNvPr id="782" name="直線コネクタ 781">
          <a:extLst>
            <a:ext uri="{FF2B5EF4-FFF2-40B4-BE49-F238E27FC236}">
              <a16:creationId xmlns:a16="http://schemas.microsoft.com/office/drawing/2014/main" id="{0E37C915-191C-455F-84DB-5B4652CEDF2C}"/>
            </a:ext>
          </a:extLst>
        </xdr:cNvPr>
        <xdr:cNvCxnSpPr/>
      </xdr:nvCxnSpPr>
      <xdr:spPr>
        <a:xfrm>
          <a:off x="15481300" y="1737142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126637</xdr:rowOff>
    </xdr:from>
    <xdr:to>
      <xdr:col>76</xdr:col>
      <xdr:colOff>165100</xdr:colOff>
      <xdr:row>101</xdr:row>
      <xdr:rowOff>56787</xdr:rowOff>
    </xdr:to>
    <xdr:sp macro="" textlink="">
      <xdr:nvSpPr>
        <xdr:cNvPr id="783" name="楕円 782">
          <a:extLst>
            <a:ext uri="{FF2B5EF4-FFF2-40B4-BE49-F238E27FC236}">
              <a16:creationId xmlns:a16="http://schemas.microsoft.com/office/drawing/2014/main" id="{161529C8-59C2-4D66-9ED0-13D2225D6BE3}"/>
            </a:ext>
          </a:extLst>
        </xdr:cNvPr>
        <xdr:cNvSpPr/>
      </xdr:nvSpPr>
      <xdr:spPr>
        <a:xfrm>
          <a:off x="145415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5987</xdr:rowOff>
    </xdr:from>
    <xdr:to>
      <xdr:col>81</xdr:col>
      <xdr:colOff>50800</xdr:colOff>
      <xdr:row>101</xdr:row>
      <xdr:rowOff>54973</xdr:rowOff>
    </xdr:to>
    <xdr:cxnSp macro="">
      <xdr:nvCxnSpPr>
        <xdr:cNvPr id="784" name="直線コネクタ 783">
          <a:extLst>
            <a:ext uri="{FF2B5EF4-FFF2-40B4-BE49-F238E27FC236}">
              <a16:creationId xmlns:a16="http://schemas.microsoft.com/office/drawing/2014/main" id="{B09C0CF1-979E-4204-AAC4-DE1D082A92AA}"/>
            </a:ext>
          </a:extLst>
        </xdr:cNvPr>
        <xdr:cNvCxnSpPr/>
      </xdr:nvCxnSpPr>
      <xdr:spPr>
        <a:xfrm>
          <a:off x="14592300" y="173224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149498</xdr:rowOff>
    </xdr:from>
    <xdr:to>
      <xdr:col>72</xdr:col>
      <xdr:colOff>38100</xdr:colOff>
      <xdr:row>101</xdr:row>
      <xdr:rowOff>79648</xdr:rowOff>
    </xdr:to>
    <xdr:sp macro="" textlink="">
      <xdr:nvSpPr>
        <xdr:cNvPr id="785" name="楕円 784">
          <a:extLst>
            <a:ext uri="{FF2B5EF4-FFF2-40B4-BE49-F238E27FC236}">
              <a16:creationId xmlns:a16="http://schemas.microsoft.com/office/drawing/2014/main" id="{969AACEA-CD68-44B6-B6A5-47CAADAEAFCE}"/>
            </a:ext>
          </a:extLst>
        </xdr:cNvPr>
        <xdr:cNvSpPr/>
      </xdr:nvSpPr>
      <xdr:spPr>
        <a:xfrm>
          <a:off x="13652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5987</xdr:rowOff>
    </xdr:from>
    <xdr:to>
      <xdr:col>76</xdr:col>
      <xdr:colOff>114300</xdr:colOff>
      <xdr:row>101</xdr:row>
      <xdr:rowOff>28848</xdr:rowOff>
    </xdr:to>
    <xdr:cxnSp macro="">
      <xdr:nvCxnSpPr>
        <xdr:cNvPr id="786" name="直線コネクタ 785">
          <a:extLst>
            <a:ext uri="{FF2B5EF4-FFF2-40B4-BE49-F238E27FC236}">
              <a16:creationId xmlns:a16="http://schemas.microsoft.com/office/drawing/2014/main" id="{333F9A6A-4284-4741-A834-2F6404823020}"/>
            </a:ext>
          </a:extLst>
        </xdr:cNvPr>
        <xdr:cNvCxnSpPr/>
      </xdr:nvCxnSpPr>
      <xdr:spPr>
        <a:xfrm flipV="1">
          <a:off x="13703300" y="173224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100512</xdr:rowOff>
    </xdr:from>
    <xdr:to>
      <xdr:col>67</xdr:col>
      <xdr:colOff>101600</xdr:colOff>
      <xdr:row>101</xdr:row>
      <xdr:rowOff>30662</xdr:rowOff>
    </xdr:to>
    <xdr:sp macro="" textlink="">
      <xdr:nvSpPr>
        <xdr:cNvPr id="787" name="楕円 786">
          <a:extLst>
            <a:ext uri="{FF2B5EF4-FFF2-40B4-BE49-F238E27FC236}">
              <a16:creationId xmlns:a16="http://schemas.microsoft.com/office/drawing/2014/main" id="{F7C70B00-0543-456A-807E-FD7E233CC3A0}"/>
            </a:ext>
          </a:extLst>
        </xdr:cNvPr>
        <xdr:cNvSpPr/>
      </xdr:nvSpPr>
      <xdr:spPr>
        <a:xfrm>
          <a:off x="12763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151312</xdr:rowOff>
    </xdr:from>
    <xdr:to>
      <xdr:col>71</xdr:col>
      <xdr:colOff>177800</xdr:colOff>
      <xdr:row>101</xdr:row>
      <xdr:rowOff>28848</xdr:rowOff>
    </xdr:to>
    <xdr:cxnSp macro="">
      <xdr:nvCxnSpPr>
        <xdr:cNvPr id="788" name="直線コネクタ 787">
          <a:extLst>
            <a:ext uri="{FF2B5EF4-FFF2-40B4-BE49-F238E27FC236}">
              <a16:creationId xmlns:a16="http://schemas.microsoft.com/office/drawing/2014/main" id="{4E41233F-51F3-4B2C-9D7B-4900F3EAD537}"/>
            </a:ext>
          </a:extLst>
        </xdr:cNvPr>
        <xdr:cNvCxnSpPr/>
      </xdr:nvCxnSpPr>
      <xdr:spPr>
        <a:xfrm>
          <a:off x="12814300" y="1729631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62609</xdr:rowOff>
    </xdr:from>
    <xdr:ext cx="405111" cy="259045"/>
    <xdr:sp macro="" textlink="">
      <xdr:nvSpPr>
        <xdr:cNvPr id="789" name="n_1aveValue【庁舎】&#10;有形固定資産減価償却率">
          <a:extLst>
            <a:ext uri="{FF2B5EF4-FFF2-40B4-BE49-F238E27FC236}">
              <a16:creationId xmlns:a16="http://schemas.microsoft.com/office/drawing/2014/main" id="{05AEAC44-5363-4F51-8B3D-B487E0BAFA2A}"/>
            </a:ext>
          </a:extLst>
        </xdr:cNvPr>
        <xdr:cNvSpPr txBox="1"/>
      </xdr:nvSpPr>
      <xdr:spPr>
        <a:xfrm>
          <a:off x="152660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70775</xdr:rowOff>
    </xdr:from>
    <xdr:ext cx="405111" cy="259045"/>
    <xdr:sp macro="" textlink="">
      <xdr:nvSpPr>
        <xdr:cNvPr id="790" name="n_2aveValue【庁舎】&#10;有形固定資産減価償却率">
          <a:extLst>
            <a:ext uri="{FF2B5EF4-FFF2-40B4-BE49-F238E27FC236}">
              <a16:creationId xmlns:a16="http://schemas.microsoft.com/office/drawing/2014/main" id="{408BCC61-C271-4AAF-ABBD-1F15EE0422A8}"/>
            </a:ext>
          </a:extLst>
        </xdr:cNvPr>
        <xdr:cNvSpPr txBox="1"/>
      </xdr:nvSpPr>
      <xdr:spPr>
        <a:xfrm>
          <a:off x="143897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62609</xdr:rowOff>
    </xdr:from>
    <xdr:ext cx="405111" cy="259045"/>
    <xdr:sp macro="" textlink="">
      <xdr:nvSpPr>
        <xdr:cNvPr id="791" name="n_3aveValue【庁舎】&#10;有形固定資産減価償却率">
          <a:extLst>
            <a:ext uri="{FF2B5EF4-FFF2-40B4-BE49-F238E27FC236}">
              <a16:creationId xmlns:a16="http://schemas.microsoft.com/office/drawing/2014/main" id="{E8248798-DB78-411E-8631-4F40A1278138}"/>
            </a:ext>
          </a:extLst>
        </xdr:cNvPr>
        <xdr:cNvSpPr txBox="1"/>
      </xdr:nvSpPr>
      <xdr:spPr>
        <a:xfrm>
          <a:off x="13500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36484</xdr:rowOff>
    </xdr:from>
    <xdr:ext cx="405111" cy="259045"/>
    <xdr:sp macro="" textlink="">
      <xdr:nvSpPr>
        <xdr:cNvPr id="792" name="n_4aveValue【庁舎】&#10;有形固定資産減価償却率">
          <a:extLst>
            <a:ext uri="{FF2B5EF4-FFF2-40B4-BE49-F238E27FC236}">
              <a16:creationId xmlns:a16="http://schemas.microsoft.com/office/drawing/2014/main" id="{5F8BA026-1699-493D-8215-A6E3622B256C}"/>
            </a:ext>
          </a:extLst>
        </xdr:cNvPr>
        <xdr:cNvSpPr txBox="1"/>
      </xdr:nvSpPr>
      <xdr:spPr>
        <a:xfrm>
          <a:off x="12611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122300</xdr:rowOff>
    </xdr:from>
    <xdr:ext cx="405111" cy="259045"/>
    <xdr:sp macro="" textlink="">
      <xdr:nvSpPr>
        <xdr:cNvPr id="793" name="n_1mainValue【庁舎】&#10;有形固定資産減価償却率">
          <a:extLst>
            <a:ext uri="{FF2B5EF4-FFF2-40B4-BE49-F238E27FC236}">
              <a16:creationId xmlns:a16="http://schemas.microsoft.com/office/drawing/2014/main" id="{4154CA30-3A5C-43F7-A66B-C4615B798154}"/>
            </a:ext>
          </a:extLst>
        </xdr:cNvPr>
        <xdr:cNvSpPr txBox="1"/>
      </xdr:nvSpPr>
      <xdr:spPr>
        <a:xfrm>
          <a:off x="152660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73314</xdr:rowOff>
    </xdr:from>
    <xdr:ext cx="405111" cy="259045"/>
    <xdr:sp macro="" textlink="">
      <xdr:nvSpPr>
        <xdr:cNvPr id="794" name="n_2mainValue【庁舎】&#10;有形固定資産減価償却率">
          <a:extLst>
            <a:ext uri="{FF2B5EF4-FFF2-40B4-BE49-F238E27FC236}">
              <a16:creationId xmlns:a16="http://schemas.microsoft.com/office/drawing/2014/main" id="{5C040F2B-A724-4F52-8768-D61907B0C825}"/>
            </a:ext>
          </a:extLst>
        </xdr:cNvPr>
        <xdr:cNvSpPr txBox="1"/>
      </xdr:nvSpPr>
      <xdr:spPr>
        <a:xfrm>
          <a:off x="143897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96175</xdr:rowOff>
    </xdr:from>
    <xdr:ext cx="405111" cy="259045"/>
    <xdr:sp macro="" textlink="">
      <xdr:nvSpPr>
        <xdr:cNvPr id="795" name="n_3mainValue【庁舎】&#10;有形固定資産減価償却率">
          <a:extLst>
            <a:ext uri="{FF2B5EF4-FFF2-40B4-BE49-F238E27FC236}">
              <a16:creationId xmlns:a16="http://schemas.microsoft.com/office/drawing/2014/main" id="{353725AF-3979-4FD6-B2BB-95B9834125D9}"/>
            </a:ext>
          </a:extLst>
        </xdr:cNvPr>
        <xdr:cNvSpPr txBox="1"/>
      </xdr:nvSpPr>
      <xdr:spPr>
        <a:xfrm>
          <a:off x="135007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47189</xdr:rowOff>
    </xdr:from>
    <xdr:ext cx="405111" cy="259045"/>
    <xdr:sp macro="" textlink="">
      <xdr:nvSpPr>
        <xdr:cNvPr id="796" name="n_4mainValue【庁舎】&#10;有形固定資産減価償却率">
          <a:extLst>
            <a:ext uri="{FF2B5EF4-FFF2-40B4-BE49-F238E27FC236}">
              <a16:creationId xmlns:a16="http://schemas.microsoft.com/office/drawing/2014/main" id="{B8E7A154-A165-49ED-B30A-2F151B8A092D}"/>
            </a:ext>
          </a:extLst>
        </xdr:cNvPr>
        <xdr:cNvSpPr txBox="1"/>
      </xdr:nvSpPr>
      <xdr:spPr>
        <a:xfrm>
          <a:off x="12611744"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CCDDC0E1-CC81-478A-9482-0E3403B6D83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4A5E0955-8D98-432A-BF8F-A166AA00AA8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600A4BF7-A9E2-4F64-9949-3738F88458C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75DBB433-B7DC-471B-909C-3956F6F45FB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1385DDA9-A69A-4938-B578-956040BE589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36E50174-4EF0-42BD-8D86-DA2621151AD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657C8430-7145-44A1-8548-23CD97DEB88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A41F40F1-F462-4E8E-B2B2-A9DE296906C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8D826F15-7CC7-480E-A2C8-047A8294567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67DF3E2D-023D-48D8-8A30-E756AF0C048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80F6166C-CB82-424F-B51F-B274E84E0D1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CF484982-A3E4-4C7C-A344-922082D18D6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5879D67A-5432-4995-8AEC-B09F52D6D40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3AC7CD27-255D-49B5-9BEE-A051DAD5AFF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EC602DD7-AD57-4C0A-BBAF-B7D92CD09CE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8F89478D-58B6-4FEC-BDCD-64ED135823A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F4A3F8C4-4FA2-4D76-8F9A-042C831D384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E1A50675-142A-497E-BC31-2B93E1522D5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0E4D9FEC-EC36-47FF-BB7D-DDD44ACA9ED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7E538D6B-39DD-4E17-B817-5AEA10CCE0D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03838C66-D80D-4CDD-A28D-26C516E1A70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B333ECF6-192E-4D51-89EB-495E9731118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1B07F02A-1FBB-4CF5-83B1-939424A2EE1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58E90663-A202-427F-8A01-E63B4E9EEEB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B85E8104-1923-4F67-AC49-F4120D1D299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822" name="直線コネクタ 821">
          <a:extLst>
            <a:ext uri="{FF2B5EF4-FFF2-40B4-BE49-F238E27FC236}">
              <a16:creationId xmlns:a16="http://schemas.microsoft.com/office/drawing/2014/main" id="{F14D9E41-4A6C-49AA-9828-A25C7B8128F8}"/>
            </a:ext>
          </a:extLst>
        </xdr:cNvPr>
        <xdr:cNvCxnSpPr/>
      </xdr:nvCxnSpPr>
      <xdr:spPr>
        <a:xfrm flipV="1">
          <a:off x="22160864" y="1700675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823" name="【庁舎】&#10;一人当たり面積最小値テキスト">
          <a:extLst>
            <a:ext uri="{FF2B5EF4-FFF2-40B4-BE49-F238E27FC236}">
              <a16:creationId xmlns:a16="http://schemas.microsoft.com/office/drawing/2014/main" id="{A1DC72C0-19AF-4B2A-94E0-D0EA9E5C88E8}"/>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824" name="直線コネクタ 823">
          <a:extLst>
            <a:ext uri="{FF2B5EF4-FFF2-40B4-BE49-F238E27FC236}">
              <a16:creationId xmlns:a16="http://schemas.microsoft.com/office/drawing/2014/main" id="{4CA30E20-F274-4B3F-BF64-61C1B3F03DF2}"/>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825" name="【庁舎】&#10;一人当たり面積最大値テキスト">
          <a:extLst>
            <a:ext uri="{FF2B5EF4-FFF2-40B4-BE49-F238E27FC236}">
              <a16:creationId xmlns:a16="http://schemas.microsoft.com/office/drawing/2014/main" id="{F7034AE2-4A1E-4787-AF59-F878A2EDA397}"/>
            </a:ext>
          </a:extLst>
        </xdr:cNvPr>
        <xdr:cNvSpPr txBox="1"/>
      </xdr:nvSpPr>
      <xdr:spPr>
        <a:xfrm>
          <a:off x="22199600" y="167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826" name="直線コネクタ 825">
          <a:extLst>
            <a:ext uri="{FF2B5EF4-FFF2-40B4-BE49-F238E27FC236}">
              <a16:creationId xmlns:a16="http://schemas.microsoft.com/office/drawing/2014/main" id="{BE7165ED-38BE-4F20-B6DA-DF6A3C653235}"/>
            </a:ext>
          </a:extLst>
        </xdr:cNvPr>
        <xdr:cNvCxnSpPr/>
      </xdr:nvCxnSpPr>
      <xdr:spPr>
        <a:xfrm>
          <a:off x="22072600" y="1700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827" name="【庁舎】&#10;一人当たり面積平均値テキスト">
          <a:extLst>
            <a:ext uri="{FF2B5EF4-FFF2-40B4-BE49-F238E27FC236}">
              <a16:creationId xmlns:a16="http://schemas.microsoft.com/office/drawing/2014/main" id="{0E75E734-4308-4C9B-9605-975C424F9B92}"/>
            </a:ext>
          </a:extLst>
        </xdr:cNvPr>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828" name="フローチャート: 判断 827">
          <a:extLst>
            <a:ext uri="{FF2B5EF4-FFF2-40B4-BE49-F238E27FC236}">
              <a16:creationId xmlns:a16="http://schemas.microsoft.com/office/drawing/2014/main" id="{AB184B0F-AF96-43E3-94C0-E0DA1F9F00AC}"/>
            </a:ext>
          </a:extLst>
        </xdr:cNvPr>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829" name="フローチャート: 判断 828">
          <a:extLst>
            <a:ext uri="{FF2B5EF4-FFF2-40B4-BE49-F238E27FC236}">
              <a16:creationId xmlns:a16="http://schemas.microsoft.com/office/drawing/2014/main" id="{6AAE0296-C75A-4AC1-B202-20D95769AB44}"/>
            </a:ext>
          </a:extLst>
        </xdr:cNvPr>
        <xdr:cNvSpPr/>
      </xdr:nvSpPr>
      <xdr:spPr>
        <a:xfrm>
          <a:off x="21272500" y="182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30" name="フローチャート: 判断 829">
          <a:extLst>
            <a:ext uri="{FF2B5EF4-FFF2-40B4-BE49-F238E27FC236}">
              <a16:creationId xmlns:a16="http://schemas.microsoft.com/office/drawing/2014/main" id="{A118060F-F638-4645-B953-4C9A7BC78467}"/>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831" name="フローチャート: 判断 830">
          <a:extLst>
            <a:ext uri="{FF2B5EF4-FFF2-40B4-BE49-F238E27FC236}">
              <a16:creationId xmlns:a16="http://schemas.microsoft.com/office/drawing/2014/main" id="{2DDA2FE5-EAAC-41A4-B539-6ECD88BF07A0}"/>
            </a:ext>
          </a:extLst>
        </xdr:cNvPr>
        <xdr:cNvSpPr/>
      </xdr:nvSpPr>
      <xdr:spPr>
        <a:xfrm>
          <a:off x="19494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832" name="フローチャート: 判断 831">
          <a:extLst>
            <a:ext uri="{FF2B5EF4-FFF2-40B4-BE49-F238E27FC236}">
              <a16:creationId xmlns:a16="http://schemas.microsoft.com/office/drawing/2014/main" id="{BE6DE8EA-C097-4538-9C89-9D751C2C543F}"/>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0F2CA3B-C388-4774-ADB6-B1580654083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ABFE47B-D6ED-486C-A1C4-DF123F055D7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5F0244A-0890-48FF-AFF9-02F914804C7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386863A-60F6-4FD7-8F9B-CFA6DE3F454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F39B0E4-876E-4833-8F83-7A96CCE71D7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33564</xdr:rowOff>
    </xdr:from>
    <xdr:to>
      <xdr:col>116</xdr:col>
      <xdr:colOff>114300</xdr:colOff>
      <xdr:row>107</xdr:row>
      <xdr:rowOff>135164</xdr:rowOff>
    </xdr:to>
    <xdr:sp macro="" textlink="">
      <xdr:nvSpPr>
        <xdr:cNvPr id="838" name="楕円 837">
          <a:extLst>
            <a:ext uri="{FF2B5EF4-FFF2-40B4-BE49-F238E27FC236}">
              <a16:creationId xmlns:a16="http://schemas.microsoft.com/office/drawing/2014/main" id="{1B77AF86-D874-4FAE-B936-62B07340FFA3}"/>
            </a:ext>
          </a:extLst>
        </xdr:cNvPr>
        <xdr:cNvSpPr/>
      </xdr:nvSpPr>
      <xdr:spPr>
        <a:xfrm>
          <a:off x="22110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119941</xdr:rowOff>
    </xdr:from>
    <xdr:ext cx="469744" cy="259045"/>
    <xdr:sp macro="" textlink="">
      <xdr:nvSpPr>
        <xdr:cNvPr id="839" name="【庁舎】&#10;一人当たり面積該当値テキスト">
          <a:extLst>
            <a:ext uri="{FF2B5EF4-FFF2-40B4-BE49-F238E27FC236}">
              <a16:creationId xmlns:a16="http://schemas.microsoft.com/office/drawing/2014/main" id="{0AFD3B03-4663-4BE6-BAB2-A7A0CD0B55EE}"/>
            </a:ext>
          </a:extLst>
        </xdr:cNvPr>
        <xdr:cNvSpPr txBox="1"/>
      </xdr:nvSpPr>
      <xdr:spPr>
        <a:xfrm>
          <a:off x="22199600" y="1829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39007</xdr:rowOff>
    </xdr:from>
    <xdr:to>
      <xdr:col>112</xdr:col>
      <xdr:colOff>38100</xdr:colOff>
      <xdr:row>107</xdr:row>
      <xdr:rowOff>140607</xdr:rowOff>
    </xdr:to>
    <xdr:sp macro="" textlink="">
      <xdr:nvSpPr>
        <xdr:cNvPr id="840" name="楕円 839">
          <a:extLst>
            <a:ext uri="{FF2B5EF4-FFF2-40B4-BE49-F238E27FC236}">
              <a16:creationId xmlns:a16="http://schemas.microsoft.com/office/drawing/2014/main" id="{B1E38F02-FC87-4646-BF85-377032746885}"/>
            </a:ext>
          </a:extLst>
        </xdr:cNvPr>
        <xdr:cNvSpPr/>
      </xdr:nvSpPr>
      <xdr:spPr>
        <a:xfrm>
          <a:off x="21272500" y="1838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84364</xdr:rowOff>
    </xdr:from>
    <xdr:to>
      <xdr:col>116</xdr:col>
      <xdr:colOff>63500</xdr:colOff>
      <xdr:row>107</xdr:row>
      <xdr:rowOff>89807</xdr:rowOff>
    </xdr:to>
    <xdr:cxnSp macro="">
      <xdr:nvCxnSpPr>
        <xdr:cNvPr id="841" name="直線コネクタ 840">
          <a:extLst>
            <a:ext uri="{FF2B5EF4-FFF2-40B4-BE49-F238E27FC236}">
              <a16:creationId xmlns:a16="http://schemas.microsoft.com/office/drawing/2014/main" id="{7BAFA46D-8704-4349-8F38-823D2A365733}"/>
            </a:ext>
          </a:extLst>
        </xdr:cNvPr>
        <xdr:cNvCxnSpPr/>
      </xdr:nvCxnSpPr>
      <xdr:spPr>
        <a:xfrm flipV="1">
          <a:off x="21323300" y="18429514"/>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43362</xdr:rowOff>
    </xdr:from>
    <xdr:to>
      <xdr:col>107</xdr:col>
      <xdr:colOff>101600</xdr:colOff>
      <xdr:row>107</xdr:row>
      <xdr:rowOff>144962</xdr:rowOff>
    </xdr:to>
    <xdr:sp macro="" textlink="">
      <xdr:nvSpPr>
        <xdr:cNvPr id="842" name="楕円 841">
          <a:extLst>
            <a:ext uri="{FF2B5EF4-FFF2-40B4-BE49-F238E27FC236}">
              <a16:creationId xmlns:a16="http://schemas.microsoft.com/office/drawing/2014/main" id="{BEC0217B-6654-4E56-A16A-6B488F9B9F27}"/>
            </a:ext>
          </a:extLst>
        </xdr:cNvPr>
        <xdr:cNvSpPr/>
      </xdr:nvSpPr>
      <xdr:spPr>
        <a:xfrm>
          <a:off x="20383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89807</xdr:rowOff>
    </xdr:from>
    <xdr:to>
      <xdr:col>111</xdr:col>
      <xdr:colOff>177800</xdr:colOff>
      <xdr:row>107</xdr:row>
      <xdr:rowOff>94162</xdr:rowOff>
    </xdr:to>
    <xdr:cxnSp macro="">
      <xdr:nvCxnSpPr>
        <xdr:cNvPr id="843" name="直線コネクタ 842">
          <a:extLst>
            <a:ext uri="{FF2B5EF4-FFF2-40B4-BE49-F238E27FC236}">
              <a16:creationId xmlns:a16="http://schemas.microsoft.com/office/drawing/2014/main" id="{297139B4-0802-43C8-A912-65DB62A2C449}"/>
            </a:ext>
          </a:extLst>
        </xdr:cNvPr>
        <xdr:cNvCxnSpPr/>
      </xdr:nvCxnSpPr>
      <xdr:spPr>
        <a:xfrm flipV="1">
          <a:off x="20434300" y="1843495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23223</xdr:rowOff>
    </xdr:from>
    <xdr:to>
      <xdr:col>102</xdr:col>
      <xdr:colOff>165100</xdr:colOff>
      <xdr:row>106</xdr:row>
      <xdr:rowOff>124823</xdr:rowOff>
    </xdr:to>
    <xdr:sp macro="" textlink="">
      <xdr:nvSpPr>
        <xdr:cNvPr id="844" name="楕円 843">
          <a:extLst>
            <a:ext uri="{FF2B5EF4-FFF2-40B4-BE49-F238E27FC236}">
              <a16:creationId xmlns:a16="http://schemas.microsoft.com/office/drawing/2014/main" id="{62A46C2E-B5ED-493E-9CB2-29BBAF66E4BB}"/>
            </a:ext>
          </a:extLst>
        </xdr:cNvPr>
        <xdr:cNvSpPr/>
      </xdr:nvSpPr>
      <xdr:spPr>
        <a:xfrm>
          <a:off x="19494500" y="181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74023</xdr:rowOff>
    </xdr:from>
    <xdr:to>
      <xdr:col>107</xdr:col>
      <xdr:colOff>50800</xdr:colOff>
      <xdr:row>107</xdr:row>
      <xdr:rowOff>94162</xdr:rowOff>
    </xdr:to>
    <xdr:cxnSp macro="">
      <xdr:nvCxnSpPr>
        <xdr:cNvPr id="845" name="直線コネクタ 844">
          <a:extLst>
            <a:ext uri="{FF2B5EF4-FFF2-40B4-BE49-F238E27FC236}">
              <a16:creationId xmlns:a16="http://schemas.microsoft.com/office/drawing/2014/main" id="{5E062E62-2E7F-4666-B91F-DABB91857283}"/>
            </a:ext>
          </a:extLst>
        </xdr:cNvPr>
        <xdr:cNvCxnSpPr/>
      </xdr:nvCxnSpPr>
      <xdr:spPr>
        <a:xfrm>
          <a:off x="19545300" y="18247723"/>
          <a:ext cx="889000" cy="19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28666</xdr:rowOff>
    </xdr:from>
    <xdr:to>
      <xdr:col>98</xdr:col>
      <xdr:colOff>38100</xdr:colOff>
      <xdr:row>106</xdr:row>
      <xdr:rowOff>130266</xdr:rowOff>
    </xdr:to>
    <xdr:sp macro="" textlink="">
      <xdr:nvSpPr>
        <xdr:cNvPr id="846" name="楕円 845">
          <a:extLst>
            <a:ext uri="{FF2B5EF4-FFF2-40B4-BE49-F238E27FC236}">
              <a16:creationId xmlns:a16="http://schemas.microsoft.com/office/drawing/2014/main" id="{C89CADF1-F704-4089-B7FE-C3775A9D97A0}"/>
            </a:ext>
          </a:extLst>
        </xdr:cNvPr>
        <xdr:cNvSpPr/>
      </xdr:nvSpPr>
      <xdr:spPr>
        <a:xfrm>
          <a:off x="18605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74023</xdr:rowOff>
    </xdr:from>
    <xdr:to>
      <xdr:col>102</xdr:col>
      <xdr:colOff>114300</xdr:colOff>
      <xdr:row>106</xdr:row>
      <xdr:rowOff>79466</xdr:rowOff>
    </xdr:to>
    <xdr:cxnSp macro="">
      <xdr:nvCxnSpPr>
        <xdr:cNvPr id="847" name="直線コネクタ 846">
          <a:extLst>
            <a:ext uri="{FF2B5EF4-FFF2-40B4-BE49-F238E27FC236}">
              <a16:creationId xmlns:a16="http://schemas.microsoft.com/office/drawing/2014/main" id="{CB90B761-4687-4DC0-94EA-7C3279959B54}"/>
            </a:ext>
          </a:extLst>
        </xdr:cNvPr>
        <xdr:cNvCxnSpPr/>
      </xdr:nvCxnSpPr>
      <xdr:spPr>
        <a:xfrm flipV="1">
          <a:off x="18656300" y="1824772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3646</xdr:rowOff>
    </xdr:from>
    <xdr:ext cx="469744" cy="259045"/>
    <xdr:sp macro="" textlink="">
      <xdr:nvSpPr>
        <xdr:cNvPr id="848" name="n_1aveValue【庁舎】&#10;一人当たり面積">
          <a:extLst>
            <a:ext uri="{FF2B5EF4-FFF2-40B4-BE49-F238E27FC236}">
              <a16:creationId xmlns:a16="http://schemas.microsoft.com/office/drawing/2014/main" id="{0454649E-519E-4EF1-8B2B-1DA6A4AF92C8}"/>
            </a:ext>
          </a:extLst>
        </xdr:cNvPr>
        <xdr:cNvSpPr txBox="1"/>
      </xdr:nvSpPr>
      <xdr:spPr>
        <a:xfrm>
          <a:off x="21075727" y="180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849" name="n_2aveValue【庁舎】&#10;一人当たり面積">
          <a:extLst>
            <a:ext uri="{FF2B5EF4-FFF2-40B4-BE49-F238E27FC236}">
              <a16:creationId xmlns:a16="http://schemas.microsoft.com/office/drawing/2014/main" id="{B3528620-6679-4DB2-94AD-EFD89C920E2B}"/>
            </a:ext>
          </a:extLst>
        </xdr:cNvPr>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xdr:rowOff>
    </xdr:from>
    <xdr:ext cx="469744" cy="259045"/>
    <xdr:sp macro="" textlink="">
      <xdr:nvSpPr>
        <xdr:cNvPr id="850" name="n_3aveValue【庁舎】&#10;一人当たり面積">
          <a:extLst>
            <a:ext uri="{FF2B5EF4-FFF2-40B4-BE49-F238E27FC236}">
              <a16:creationId xmlns:a16="http://schemas.microsoft.com/office/drawing/2014/main" id="{426C7D92-B41F-4E4F-BE36-237056DAF35F}"/>
            </a:ext>
          </a:extLst>
        </xdr:cNvPr>
        <xdr:cNvSpPr txBox="1"/>
      </xdr:nvSpPr>
      <xdr:spPr>
        <a:xfrm>
          <a:off x="19310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851" name="n_4aveValue【庁舎】&#10;一人当たり面積">
          <a:extLst>
            <a:ext uri="{FF2B5EF4-FFF2-40B4-BE49-F238E27FC236}">
              <a16:creationId xmlns:a16="http://schemas.microsoft.com/office/drawing/2014/main" id="{D94008FA-4C3E-4356-A6C2-44ADB9F08C28}"/>
            </a:ext>
          </a:extLst>
        </xdr:cNvPr>
        <xdr:cNvSpPr txBox="1"/>
      </xdr:nvSpPr>
      <xdr:spPr>
        <a:xfrm>
          <a:off x="18421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131734</xdr:rowOff>
    </xdr:from>
    <xdr:ext cx="469744" cy="259045"/>
    <xdr:sp macro="" textlink="">
      <xdr:nvSpPr>
        <xdr:cNvPr id="852" name="n_1mainValue【庁舎】&#10;一人当たり面積">
          <a:extLst>
            <a:ext uri="{FF2B5EF4-FFF2-40B4-BE49-F238E27FC236}">
              <a16:creationId xmlns:a16="http://schemas.microsoft.com/office/drawing/2014/main" id="{EBB0B26D-46C7-4859-A9E8-100C380C7096}"/>
            </a:ext>
          </a:extLst>
        </xdr:cNvPr>
        <xdr:cNvSpPr txBox="1"/>
      </xdr:nvSpPr>
      <xdr:spPr>
        <a:xfrm>
          <a:off x="21075727" y="184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136089</xdr:rowOff>
    </xdr:from>
    <xdr:ext cx="469744" cy="259045"/>
    <xdr:sp macro="" textlink="">
      <xdr:nvSpPr>
        <xdr:cNvPr id="853" name="n_2mainValue【庁舎】&#10;一人当たり面積">
          <a:extLst>
            <a:ext uri="{FF2B5EF4-FFF2-40B4-BE49-F238E27FC236}">
              <a16:creationId xmlns:a16="http://schemas.microsoft.com/office/drawing/2014/main" id="{3DD1EFC7-45B7-401E-BF5B-87C6B68CAE97}"/>
            </a:ext>
          </a:extLst>
        </xdr:cNvPr>
        <xdr:cNvSpPr txBox="1"/>
      </xdr:nvSpPr>
      <xdr:spPr>
        <a:xfrm>
          <a:off x="20199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141350</xdr:rowOff>
    </xdr:from>
    <xdr:ext cx="469744" cy="259045"/>
    <xdr:sp macro="" textlink="">
      <xdr:nvSpPr>
        <xdr:cNvPr id="854" name="n_3mainValue【庁舎】&#10;一人当たり面積">
          <a:extLst>
            <a:ext uri="{FF2B5EF4-FFF2-40B4-BE49-F238E27FC236}">
              <a16:creationId xmlns:a16="http://schemas.microsoft.com/office/drawing/2014/main" id="{9830A985-B34A-48A1-8D9B-EBB25C4EAB87}"/>
            </a:ext>
          </a:extLst>
        </xdr:cNvPr>
        <xdr:cNvSpPr txBox="1"/>
      </xdr:nvSpPr>
      <xdr:spPr>
        <a:xfrm>
          <a:off x="19310427" y="179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146793</xdr:rowOff>
    </xdr:from>
    <xdr:ext cx="469744" cy="259045"/>
    <xdr:sp macro="" textlink="">
      <xdr:nvSpPr>
        <xdr:cNvPr id="855" name="n_4mainValue【庁舎】&#10;一人当たり面積">
          <a:extLst>
            <a:ext uri="{FF2B5EF4-FFF2-40B4-BE49-F238E27FC236}">
              <a16:creationId xmlns:a16="http://schemas.microsoft.com/office/drawing/2014/main" id="{A4D1C872-8EF1-4EA4-9387-435EE0998287}"/>
            </a:ext>
          </a:extLst>
        </xdr:cNvPr>
        <xdr:cNvSpPr txBox="1"/>
      </xdr:nvSpPr>
      <xdr:spPr>
        <a:xfrm>
          <a:off x="18421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D15E9117-7BB5-46E1-BD08-153AB51F1A5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D8AC8E3D-608A-440D-AD0C-C752D7BA0AC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D5404810-7AE6-4DFA-9D81-D4352F7F49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と比較して高くなっている施設等は図書館及び体育館・プールとなった。また低くなっている施設等は、一般廃棄物処理施設、保健センター・保健所、福祉施設、消防施設、庁舎となった。一般廃棄物処理施設については、江戸崎地方衛生土木組合において整備した焼却施設等を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固定資産台帳へ追加したことにより数値が大幅に減少した。体育館・プールについては除却や改修等による変動がなかったことから単調に償却が進んでおり、有形固定資産減価償却率は直線的に増加している。この結果、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年度まで類似団体平均を下回っていた有形固定資産減価償却率は、令和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年度に類似団体平均を上回った。保健センター・保健所については、令和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改修工事を行ったことで有形固定資産減価償却率が減少し、類似団体平均を下回る結果となった。今後は公共施設等総合管理計画において示されている指針に基づき、公共施設の規模の適正化を図り、有形固定資産減価償却率の改善に努めていく。</a:t>
          </a:r>
        </a:p>
        <a:p>
          <a:r>
            <a:rPr kumimoji="1" lang="ja-JP" altLang="en-US" sz="1300">
              <a:latin typeface="ＭＳ Ｐゴシック" panose="020B0600070205080204" pitchFamily="50" charset="-128"/>
              <a:ea typeface="ＭＳ Ｐゴシック" panose="020B0600070205080204" pitchFamily="50" charset="-128"/>
            </a:rPr>
            <a:t>　一人当たりの面積等については、類似団体平均と比較して高くなっている施設等は一般廃棄物処施設であった。また低くなっている施設等は図書館、体育館・プール、保健センター・保健所、福祉施設、消防施設、庁舎となった。一般廃棄物処理施設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年度から類似団体平均を上回った理由については、有形固定資産減価償却率が減少した理由で示した通りである。庁舎においては、令和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支所のうち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箇所について、支所機能を有する公民館へと所管替えを行ったことで大幅に面積が減少し、その後は同水準となっている。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04030144/Desktop/1082295_inashiki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R02</v>
          </cell>
          <cell r="C71" t="str">
            <v>R03</v>
          </cell>
          <cell r="D71" t="str">
            <v>R04</v>
          </cell>
        </row>
        <row r="72">
          <cell r="A72" t="str">
            <v>財政調整基金</v>
          </cell>
          <cell r="B72">
            <v>3069</v>
          </cell>
          <cell r="C72">
            <v>3075</v>
          </cell>
          <cell r="D72">
            <v>3079</v>
          </cell>
        </row>
        <row r="73">
          <cell r="A73" t="str">
            <v>減債基金</v>
          </cell>
          <cell r="B73">
            <v>1933</v>
          </cell>
          <cell r="C73">
            <v>2222</v>
          </cell>
          <cell r="D73">
            <v>2115</v>
          </cell>
        </row>
        <row r="74">
          <cell r="A74" t="str">
            <v>その他特定目的基金</v>
          </cell>
          <cell r="B74">
            <v>7557</v>
          </cell>
          <cell r="C74">
            <v>7598</v>
          </cell>
          <cell r="D74">
            <v>7259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57" customWidth="1"/>
    <col min="12" max="12" width="2.25" style="157" customWidth="1"/>
    <col min="13" max="17" width="2.375" style="157" customWidth="1"/>
    <col min="18" max="119" width="2.125" style="157" customWidth="1"/>
    <col min="120" max="16384" width="0" style="157" hidden="1"/>
  </cols>
  <sheetData>
    <row r="1" spans="1:119" ht="33" customHeight="1" x14ac:dyDescent="0.15">
      <c r="B1" s="627" t="s">
        <v>79</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58"/>
      <c r="DK1" s="158"/>
      <c r="DL1" s="158"/>
      <c r="DM1" s="158"/>
      <c r="DN1" s="158"/>
      <c r="DO1" s="158"/>
    </row>
    <row r="2" spans="1:119" ht="24.75" thickBot="1" x14ac:dyDescent="0.2">
      <c r="B2" s="159" t="s">
        <v>80</v>
      </c>
      <c r="C2" s="159"/>
      <c r="D2" s="160"/>
    </row>
    <row r="3" spans="1:119" ht="18.75" customHeight="1" thickBot="1" x14ac:dyDescent="0.2">
      <c r="A3" s="158"/>
      <c r="B3" s="628" t="s">
        <v>81</v>
      </c>
      <c r="C3" s="629"/>
      <c r="D3" s="629"/>
      <c r="E3" s="630"/>
      <c r="F3" s="630"/>
      <c r="G3" s="630"/>
      <c r="H3" s="630"/>
      <c r="I3" s="630"/>
      <c r="J3" s="630"/>
      <c r="K3" s="630"/>
      <c r="L3" s="630" t="s">
        <v>82</v>
      </c>
      <c r="M3" s="630"/>
      <c r="N3" s="630"/>
      <c r="O3" s="630"/>
      <c r="P3" s="630"/>
      <c r="Q3" s="630"/>
      <c r="R3" s="633"/>
      <c r="S3" s="633"/>
      <c r="T3" s="633"/>
      <c r="U3" s="633"/>
      <c r="V3" s="634"/>
      <c r="W3" s="524" t="s">
        <v>83</v>
      </c>
      <c r="X3" s="525"/>
      <c r="Y3" s="525"/>
      <c r="Z3" s="525"/>
      <c r="AA3" s="525"/>
      <c r="AB3" s="629"/>
      <c r="AC3" s="633" t="s">
        <v>84</v>
      </c>
      <c r="AD3" s="525"/>
      <c r="AE3" s="525"/>
      <c r="AF3" s="525"/>
      <c r="AG3" s="525"/>
      <c r="AH3" s="525"/>
      <c r="AI3" s="525"/>
      <c r="AJ3" s="525"/>
      <c r="AK3" s="525"/>
      <c r="AL3" s="595"/>
      <c r="AM3" s="524" t="s">
        <v>85</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86</v>
      </c>
      <c r="BO3" s="525"/>
      <c r="BP3" s="525"/>
      <c r="BQ3" s="525"/>
      <c r="BR3" s="525"/>
      <c r="BS3" s="525"/>
      <c r="BT3" s="525"/>
      <c r="BU3" s="595"/>
      <c r="BV3" s="524" t="s">
        <v>87</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88</v>
      </c>
      <c r="CU3" s="525"/>
      <c r="CV3" s="525"/>
      <c r="CW3" s="525"/>
      <c r="CX3" s="525"/>
      <c r="CY3" s="525"/>
      <c r="CZ3" s="525"/>
      <c r="DA3" s="595"/>
      <c r="DB3" s="524" t="s">
        <v>89</v>
      </c>
      <c r="DC3" s="525"/>
      <c r="DD3" s="525"/>
      <c r="DE3" s="525"/>
      <c r="DF3" s="525"/>
      <c r="DG3" s="525"/>
      <c r="DH3" s="525"/>
      <c r="DI3" s="595"/>
    </row>
    <row r="4" spans="1:119" ht="18.75" customHeight="1" x14ac:dyDescent="0.15">
      <c r="A4" s="158"/>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90</v>
      </c>
      <c r="AZ4" s="482"/>
      <c r="BA4" s="482"/>
      <c r="BB4" s="482"/>
      <c r="BC4" s="482"/>
      <c r="BD4" s="482"/>
      <c r="BE4" s="482"/>
      <c r="BF4" s="482"/>
      <c r="BG4" s="482"/>
      <c r="BH4" s="482"/>
      <c r="BI4" s="482"/>
      <c r="BJ4" s="482"/>
      <c r="BK4" s="482"/>
      <c r="BL4" s="482"/>
      <c r="BM4" s="483"/>
      <c r="BN4" s="484">
        <v>25371110</v>
      </c>
      <c r="BO4" s="485"/>
      <c r="BP4" s="485"/>
      <c r="BQ4" s="485"/>
      <c r="BR4" s="485"/>
      <c r="BS4" s="485"/>
      <c r="BT4" s="485"/>
      <c r="BU4" s="486"/>
      <c r="BV4" s="484">
        <v>25491537</v>
      </c>
      <c r="BW4" s="485"/>
      <c r="BX4" s="485"/>
      <c r="BY4" s="485"/>
      <c r="BZ4" s="485"/>
      <c r="CA4" s="485"/>
      <c r="CB4" s="485"/>
      <c r="CC4" s="486"/>
      <c r="CD4" s="621" t="s">
        <v>91</v>
      </c>
      <c r="CE4" s="622"/>
      <c r="CF4" s="622"/>
      <c r="CG4" s="622"/>
      <c r="CH4" s="622"/>
      <c r="CI4" s="622"/>
      <c r="CJ4" s="622"/>
      <c r="CK4" s="622"/>
      <c r="CL4" s="622"/>
      <c r="CM4" s="622"/>
      <c r="CN4" s="622"/>
      <c r="CO4" s="622"/>
      <c r="CP4" s="622"/>
      <c r="CQ4" s="622"/>
      <c r="CR4" s="622"/>
      <c r="CS4" s="623"/>
      <c r="CT4" s="624">
        <v>6.9</v>
      </c>
      <c r="CU4" s="625"/>
      <c r="CV4" s="625"/>
      <c r="CW4" s="625"/>
      <c r="CX4" s="625"/>
      <c r="CY4" s="625"/>
      <c r="CZ4" s="625"/>
      <c r="DA4" s="626"/>
      <c r="DB4" s="624">
        <v>7.6</v>
      </c>
      <c r="DC4" s="625"/>
      <c r="DD4" s="625"/>
      <c r="DE4" s="625"/>
      <c r="DF4" s="625"/>
      <c r="DG4" s="625"/>
      <c r="DH4" s="625"/>
      <c r="DI4" s="626"/>
    </row>
    <row r="5" spans="1:119" ht="18.75" customHeight="1" x14ac:dyDescent="0.15">
      <c r="A5" s="158"/>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92</v>
      </c>
      <c r="AN5" s="412"/>
      <c r="AO5" s="412"/>
      <c r="AP5" s="412"/>
      <c r="AQ5" s="412"/>
      <c r="AR5" s="412"/>
      <c r="AS5" s="412"/>
      <c r="AT5" s="413"/>
      <c r="AU5" s="513" t="s">
        <v>93</v>
      </c>
      <c r="AV5" s="514"/>
      <c r="AW5" s="514"/>
      <c r="AX5" s="514"/>
      <c r="AY5" s="469" t="s">
        <v>94</v>
      </c>
      <c r="AZ5" s="470"/>
      <c r="BA5" s="470"/>
      <c r="BB5" s="470"/>
      <c r="BC5" s="470"/>
      <c r="BD5" s="470"/>
      <c r="BE5" s="470"/>
      <c r="BF5" s="470"/>
      <c r="BG5" s="470"/>
      <c r="BH5" s="470"/>
      <c r="BI5" s="470"/>
      <c r="BJ5" s="470"/>
      <c r="BK5" s="470"/>
      <c r="BL5" s="470"/>
      <c r="BM5" s="471"/>
      <c r="BN5" s="455">
        <v>23935936</v>
      </c>
      <c r="BO5" s="456"/>
      <c r="BP5" s="456"/>
      <c r="BQ5" s="456"/>
      <c r="BR5" s="456"/>
      <c r="BS5" s="456"/>
      <c r="BT5" s="456"/>
      <c r="BU5" s="457"/>
      <c r="BV5" s="455">
        <v>24110609</v>
      </c>
      <c r="BW5" s="456"/>
      <c r="BX5" s="456"/>
      <c r="BY5" s="456"/>
      <c r="BZ5" s="456"/>
      <c r="CA5" s="456"/>
      <c r="CB5" s="456"/>
      <c r="CC5" s="457"/>
      <c r="CD5" s="495" t="s">
        <v>95</v>
      </c>
      <c r="CE5" s="415"/>
      <c r="CF5" s="415"/>
      <c r="CG5" s="415"/>
      <c r="CH5" s="415"/>
      <c r="CI5" s="415"/>
      <c r="CJ5" s="415"/>
      <c r="CK5" s="415"/>
      <c r="CL5" s="415"/>
      <c r="CM5" s="415"/>
      <c r="CN5" s="415"/>
      <c r="CO5" s="415"/>
      <c r="CP5" s="415"/>
      <c r="CQ5" s="415"/>
      <c r="CR5" s="415"/>
      <c r="CS5" s="496"/>
      <c r="CT5" s="452">
        <v>88.8</v>
      </c>
      <c r="CU5" s="453"/>
      <c r="CV5" s="453"/>
      <c r="CW5" s="453"/>
      <c r="CX5" s="453"/>
      <c r="CY5" s="453"/>
      <c r="CZ5" s="453"/>
      <c r="DA5" s="454"/>
      <c r="DB5" s="452">
        <v>83.8</v>
      </c>
      <c r="DC5" s="453"/>
      <c r="DD5" s="453"/>
      <c r="DE5" s="453"/>
      <c r="DF5" s="453"/>
      <c r="DG5" s="453"/>
      <c r="DH5" s="453"/>
      <c r="DI5" s="454"/>
    </row>
    <row r="6" spans="1:119" ht="18.75" customHeight="1" x14ac:dyDescent="0.15">
      <c r="A6" s="158"/>
      <c r="B6" s="601" t="s">
        <v>96</v>
      </c>
      <c r="C6" s="442"/>
      <c r="D6" s="442"/>
      <c r="E6" s="602"/>
      <c r="F6" s="602"/>
      <c r="G6" s="602"/>
      <c r="H6" s="602"/>
      <c r="I6" s="602"/>
      <c r="J6" s="602"/>
      <c r="K6" s="602"/>
      <c r="L6" s="602" t="s">
        <v>97</v>
      </c>
      <c r="M6" s="602"/>
      <c r="N6" s="602"/>
      <c r="O6" s="602"/>
      <c r="P6" s="602"/>
      <c r="Q6" s="602"/>
      <c r="R6" s="440"/>
      <c r="S6" s="440"/>
      <c r="T6" s="440"/>
      <c r="U6" s="440"/>
      <c r="V6" s="608"/>
      <c r="W6" s="545" t="s">
        <v>98</v>
      </c>
      <c r="X6" s="441"/>
      <c r="Y6" s="441"/>
      <c r="Z6" s="441"/>
      <c r="AA6" s="441"/>
      <c r="AB6" s="442"/>
      <c r="AC6" s="613" t="s">
        <v>99</v>
      </c>
      <c r="AD6" s="614"/>
      <c r="AE6" s="614"/>
      <c r="AF6" s="614"/>
      <c r="AG6" s="614"/>
      <c r="AH6" s="614"/>
      <c r="AI6" s="614"/>
      <c r="AJ6" s="614"/>
      <c r="AK6" s="614"/>
      <c r="AL6" s="615"/>
      <c r="AM6" s="512" t="s">
        <v>100</v>
      </c>
      <c r="AN6" s="412"/>
      <c r="AO6" s="412"/>
      <c r="AP6" s="412"/>
      <c r="AQ6" s="412"/>
      <c r="AR6" s="412"/>
      <c r="AS6" s="412"/>
      <c r="AT6" s="413"/>
      <c r="AU6" s="513" t="s">
        <v>93</v>
      </c>
      <c r="AV6" s="514"/>
      <c r="AW6" s="514"/>
      <c r="AX6" s="514"/>
      <c r="AY6" s="469" t="s">
        <v>101</v>
      </c>
      <c r="AZ6" s="470"/>
      <c r="BA6" s="470"/>
      <c r="BB6" s="470"/>
      <c r="BC6" s="470"/>
      <c r="BD6" s="470"/>
      <c r="BE6" s="470"/>
      <c r="BF6" s="470"/>
      <c r="BG6" s="470"/>
      <c r="BH6" s="470"/>
      <c r="BI6" s="470"/>
      <c r="BJ6" s="470"/>
      <c r="BK6" s="470"/>
      <c r="BL6" s="470"/>
      <c r="BM6" s="471"/>
      <c r="BN6" s="455">
        <v>1435174</v>
      </c>
      <c r="BO6" s="456"/>
      <c r="BP6" s="456"/>
      <c r="BQ6" s="456"/>
      <c r="BR6" s="456"/>
      <c r="BS6" s="456"/>
      <c r="BT6" s="456"/>
      <c r="BU6" s="457"/>
      <c r="BV6" s="455">
        <v>1380928</v>
      </c>
      <c r="BW6" s="456"/>
      <c r="BX6" s="456"/>
      <c r="BY6" s="456"/>
      <c r="BZ6" s="456"/>
      <c r="CA6" s="456"/>
      <c r="CB6" s="456"/>
      <c r="CC6" s="457"/>
      <c r="CD6" s="495" t="s">
        <v>102</v>
      </c>
      <c r="CE6" s="415"/>
      <c r="CF6" s="415"/>
      <c r="CG6" s="415"/>
      <c r="CH6" s="415"/>
      <c r="CI6" s="415"/>
      <c r="CJ6" s="415"/>
      <c r="CK6" s="415"/>
      <c r="CL6" s="415"/>
      <c r="CM6" s="415"/>
      <c r="CN6" s="415"/>
      <c r="CO6" s="415"/>
      <c r="CP6" s="415"/>
      <c r="CQ6" s="415"/>
      <c r="CR6" s="415"/>
      <c r="CS6" s="496"/>
      <c r="CT6" s="598">
        <v>90.2</v>
      </c>
      <c r="CU6" s="599"/>
      <c r="CV6" s="599"/>
      <c r="CW6" s="599"/>
      <c r="CX6" s="599"/>
      <c r="CY6" s="599"/>
      <c r="CZ6" s="599"/>
      <c r="DA6" s="600"/>
      <c r="DB6" s="598">
        <v>88.7</v>
      </c>
      <c r="DC6" s="599"/>
      <c r="DD6" s="599"/>
      <c r="DE6" s="599"/>
      <c r="DF6" s="599"/>
      <c r="DG6" s="599"/>
      <c r="DH6" s="599"/>
      <c r="DI6" s="600"/>
    </row>
    <row r="7" spans="1:119" ht="18.75" customHeight="1" x14ac:dyDescent="0.15">
      <c r="A7" s="158"/>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103</v>
      </c>
      <c r="AN7" s="412"/>
      <c r="AO7" s="412"/>
      <c r="AP7" s="412"/>
      <c r="AQ7" s="412"/>
      <c r="AR7" s="412"/>
      <c r="AS7" s="412"/>
      <c r="AT7" s="413"/>
      <c r="AU7" s="513" t="s">
        <v>104</v>
      </c>
      <c r="AV7" s="514"/>
      <c r="AW7" s="514"/>
      <c r="AX7" s="514"/>
      <c r="AY7" s="469" t="s">
        <v>105</v>
      </c>
      <c r="AZ7" s="470"/>
      <c r="BA7" s="470"/>
      <c r="BB7" s="470"/>
      <c r="BC7" s="470"/>
      <c r="BD7" s="470"/>
      <c r="BE7" s="470"/>
      <c r="BF7" s="470"/>
      <c r="BG7" s="470"/>
      <c r="BH7" s="470"/>
      <c r="BI7" s="470"/>
      <c r="BJ7" s="470"/>
      <c r="BK7" s="470"/>
      <c r="BL7" s="470"/>
      <c r="BM7" s="471"/>
      <c r="BN7" s="455">
        <v>502178</v>
      </c>
      <c r="BO7" s="456"/>
      <c r="BP7" s="456"/>
      <c r="BQ7" s="456"/>
      <c r="BR7" s="456"/>
      <c r="BS7" s="456"/>
      <c r="BT7" s="456"/>
      <c r="BU7" s="457"/>
      <c r="BV7" s="455">
        <v>331799</v>
      </c>
      <c r="BW7" s="456"/>
      <c r="BX7" s="456"/>
      <c r="BY7" s="456"/>
      <c r="BZ7" s="456"/>
      <c r="CA7" s="456"/>
      <c r="CB7" s="456"/>
      <c r="CC7" s="457"/>
      <c r="CD7" s="495" t="s">
        <v>106</v>
      </c>
      <c r="CE7" s="415"/>
      <c r="CF7" s="415"/>
      <c r="CG7" s="415"/>
      <c r="CH7" s="415"/>
      <c r="CI7" s="415"/>
      <c r="CJ7" s="415"/>
      <c r="CK7" s="415"/>
      <c r="CL7" s="415"/>
      <c r="CM7" s="415"/>
      <c r="CN7" s="415"/>
      <c r="CO7" s="415"/>
      <c r="CP7" s="415"/>
      <c r="CQ7" s="415"/>
      <c r="CR7" s="415"/>
      <c r="CS7" s="496"/>
      <c r="CT7" s="455">
        <v>13511158</v>
      </c>
      <c r="CU7" s="456"/>
      <c r="CV7" s="456"/>
      <c r="CW7" s="456"/>
      <c r="CX7" s="456"/>
      <c r="CY7" s="456"/>
      <c r="CZ7" s="456"/>
      <c r="DA7" s="457"/>
      <c r="DB7" s="455">
        <v>13852655</v>
      </c>
      <c r="DC7" s="456"/>
      <c r="DD7" s="456"/>
      <c r="DE7" s="456"/>
      <c r="DF7" s="456"/>
      <c r="DG7" s="456"/>
      <c r="DH7" s="456"/>
      <c r="DI7" s="457"/>
    </row>
    <row r="8" spans="1:119" ht="18.75" customHeight="1" thickBot="1" x14ac:dyDescent="0.2">
      <c r="A8" s="158"/>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107</v>
      </c>
      <c r="AN8" s="412"/>
      <c r="AO8" s="412"/>
      <c r="AP8" s="412"/>
      <c r="AQ8" s="412"/>
      <c r="AR8" s="412"/>
      <c r="AS8" s="412"/>
      <c r="AT8" s="413"/>
      <c r="AU8" s="513" t="s">
        <v>108</v>
      </c>
      <c r="AV8" s="514"/>
      <c r="AW8" s="514"/>
      <c r="AX8" s="514"/>
      <c r="AY8" s="469" t="s">
        <v>109</v>
      </c>
      <c r="AZ8" s="470"/>
      <c r="BA8" s="470"/>
      <c r="BB8" s="470"/>
      <c r="BC8" s="470"/>
      <c r="BD8" s="470"/>
      <c r="BE8" s="470"/>
      <c r="BF8" s="470"/>
      <c r="BG8" s="470"/>
      <c r="BH8" s="470"/>
      <c r="BI8" s="470"/>
      <c r="BJ8" s="470"/>
      <c r="BK8" s="470"/>
      <c r="BL8" s="470"/>
      <c r="BM8" s="471"/>
      <c r="BN8" s="455">
        <v>932996</v>
      </c>
      <c r="BO8" s="456"/>
      <c r="BP8" s="456"/>
      <c r="BQ8" s="456"/>
      <c r="BR8" s="456"/>
      <c r="BS8" s="456"/>
      <c r="BT8" s="456"/>
      <c r="BU8" s="457"/>
      <c r="BV8" s="455">
        <v>1049129</v>
      </c>
      <c r="BW8" s="456"/>
      <c r="BX8" s="456"/>
      <c r="BY8" s="456"/>
      <c r="BZ8" s="456"/>
      <c r="CA8" s="456"/>
      <c r="CB8" s="456"/>
      <c r="CC8" s="457"/>
      <c r="CD8" s="495" t="s">
        <v>110</v>
      </c>
      <c r="CE8" s="415"/>
      <c r="CF8" s="415"/>
      <c r="CG8" s="415"/>
      <c r="CH8" s="415"/>
      <c r="CI8" s="415"/>
      <c r="CJ8" s="415"/>
      <c r="CK8" s="415"/>
      <c r="CL8" s="415"/>
      <c r="CM8" s="415"/>
      <c r="CN8" s="415"/>
      <c r="CO8" s="415"/>
      <c r="CP8" s="415"/>
      <c r="CQ8" s="415"/>
      <c r="CR8" s="415"/>
      <c r="CS8" s="496"/>
      <c r="CT8" s="558">
        <v>0.48</v>
      </c>
      <c r="CU8" s="559"/>
      <c r="CV8" s="559"/>
      <c r="CW8" s="559"/>
      <c r="CX8" s="559"/>
      <c r="CY8" s="559"/>
      <c r="CZ8" s="559"/>
      <c r="DA8" s="560"/>
      <c r="DB8" s="558">
        <v>0.48</v>
      </c>
      <c r="DC8" s="559"/>
      <c r="DD8" s="559"/>
      <c r="DE8" s="559"/>
      <c r="DF8" s="559"/>
      <c r="DG8" s="559"/>
      <c r="DH8" s="559"/>
      <c r="DI8" s="560"/>
    </row>
    <row r="9" spans="1:119" ht="18.75" customHeight="1" thickBot="1" x14ac:dyDescent="0.2">
      <c r="A9" s="158"/>
      <c r="B9" s="587" t="s">
        <v>111</v>
      </c>
      <c r="C9" s="588"/>
      <c r="D9" s="588"/>
      <c r="E9" s="588"/>
      <c r="F9" s="588"/>
      <c r="G9" s="588"/>
      <c r="H9" s="588"/>
      <c r="I9" s="588"/>
      <c r="J9" s="588"/>
      <c r="K9" s="506"/>
      <c r="L9" s="589" t="s">
        <v>112</v>
      </c>
      <c r="M9" s="590"/>
      <c r="N9" s="590"/>
      <c r="O9" s="590"/>
      <c r="P9" s="590"/>
      <c r="Q9" s="591"/>
      <c r="R9" s="592">
        <v>39039</v>
      </c>
      <c r="S9" s="593"/>
      <c r="T9" s="593"/>
      <c r="U9" s="593"/>
      <c r="V9" s="594"/>
      <c r="W9" s="524" t="s">
        <v>113</v>
      </c>
      <c r="X9" s="525"/>
      <c r="Y9" s="525"/>
      <c r="Z9" s="525"/>
      <c r="AA9" s="525"/>
      <c r="AB9" s="525"/>
      <c r="AC9" s="525"/>
      <c r="AD9" s="525"/>
      <c r="AE9" s="525"/>
      <c r="AF9" s="525"/>
      <c r="AG9" s="525"/>
      <c r="AH9" s="525"/>
      <c r="AI9" s="525"/>
      <c r="AJ9" s="525"/>
      <c r="AK9" s="525"/>
      <c r="AL9" s="595"/>
      <c r="AM9" s="512" t="s">
        <v>114</v>
      </c>
      <c r="AN9" s="412"/>
      <c r="AO9" s="412"/>
      <c r="AP9" s="412"/>
      <c r="AQ9" s="412"/>
      <c r="AR9" s="412"/>
      <c r="AS9" s="412"/>
      <c r="AT9" s="413"/>
      <c r="AU9" s="513" t="s">
        <v>115</v>
      </c>
      <c r="AV9" s="514"/>
      <c r="AW9" s="514"/>
      <c r="AX9" s="514"/>
      <c r="AY9" s="469" t="s">
        <v>116</v>
      </c>
      <c r="AZ9" s="470"/>
      <c r="BA9" s="470"/>
      <c r="BB9" s="470"/>
      <c r="BC9" s="470"/>
      <c r="BD9" s="470"/>
      <c r="BE9" s="470"/>
      <c r="BF9" s="470"/>
      <c r="BG9" s="470"/>
      <c r="BH9" s="470"/>
      <c r="BI9" s="470"/>
      <c r="BJ9" s="470"/>
      <c r="BK9" s="470"/>
      <c r="BL9" s="470"/>
      <c r="BM9" s="471"/>
      <c r="BN9" s="455">
        <v>-116133</v>
      </c>
      <c r="BO9" s="456"/>
      <c r="BP9" s="456"/>
      <c r="BQ9" s="456"/>
      <c r="BR9" s="456"/>
      <c r="BS9" s="456"/>
      <c r="BT9" s="456"/>
      <c r="BU9" s="457"/>
      <c r="BV9" s="455">
        <v>144308</v>
      </c>
      <c r="BW9" s="456"/>
      <c r="BX9" s="456"/>
      <c r="BY9" s="456"/>
      <c r="BZ9" s="456"/>
      <c r="CA9" s="456"/>
      <c r="CB9" s="456"/>
      <c r="CC9" s="457"/>
      <c r="CD9" s="495" t="s">
        <v>117</v>
      </c>
      <c r="CE9" s="415"/>
      <c r="CF9" s="415"/>
      <c r="CG9" s="415"/>
      <c r="CH9" s="415"/>
      <c r="CI9" s="415"/>
      <c r="CJ9" s="415"/>
      <c r="CK9" s="415"/>
      <c r="CL9" s="415"/>
      <c r="CM9" s="415"/>
      <c r="CN9" s="415"/>
      <c r="CO9" s="415"/>
      <c r="CP9" s="415"/>
      <c r="CQ9" s="415"/>
      <c r="CR9" s="415"/>
      <c r="CS9" s="496"/>
      <c r="CT9" s="452">
        <v>15.7</v>
      </c>
      <c r="CU9" s="453"/>
      <c r="CV9" s="453"/>
      <c r="CW9" s="453"/>
      <c r="CX9" s="453"/>
      <c r="CY9" s="453"/>
      <c r="CZ9" s="453"/>
      <c r="DA9" s="454"/>
      <c r="DB9" s="452">
        <v>15.2</v>
      </c>
      <c r="DC9" s="453"/>
      <c r="DD9" s="453"/>
      <c r="DE9" s="453"/>
      <c r="DF9" s="453"/>
      <c r="DG9" s="453"/>
      <c r="DH9" s="453"/>
      <c r="DI9" s="454"/>
    </row>
    <row r="10" spans="1:119" ht="18.75" customHeight="1" thickBot="1" x14ac:dyDescent="0.2">
      <c r="A10" s="158"/>
      <c r="B10" s="587"/>
      <c r="C10" s="588"/>
      <c r="D10" s="588"/>
      <c r="E10" s="588"/>
      <c r="F10" s="588"/>
      <c r="G10" s="588"/>
      <c r="H10" s="588"/>
      <c r="I10" s="588"/>
      <c r="J10" s="588"/>
      <c r="K10" s="506"/>
      <c r="L10" s="411" t="s">
        <v>118</v>
      </c>
      <c r="M10" s="412"/>
      <c r="N10" s="412"/>
      <c r="O10" s="412"/>
      <c r="P10" s="412"/>
      <c r="Q10" s="413"/>
      <c r="R10" s="408">
        <v>42810</v>
      </c>
      <c r="S10" s="409"/>
      <c r="T10" s="409"/>
      <c r="U10" s="409"/>
      <c r="V10" s="468"/>
      <c r="W10" s="596"/>
      <c r="X10" s="406"/>
      <c r="Y10" s="406"/>
      <c r="Z10" s="406"/>
      <c r="AA10" s="406"/>
      <c r="AB10" s="406"/>
      <c r="AC10" s="406"/>
      <c r="AD10" s="406"/>
      <c r="AE10" s="406"/>
      <c r="AF10" s="406"/>
      <c r="AG10" s="406"/>
      <c r="AH10" s="406"/>
      <c r="AI10" s="406"/>
      <c r="AJ10" s="406"/>
      <c r="AK10" s="406"/>
      <c r="AL10" s="597"/>
      <c r="AM10" s="512" t="s">
        <v>119</v>
      </c>
      <c r="AN10" s="412"/>
      <c r="AO10" s="412"/>
      <c r="AP10" s="412"/>
      <c r="AQ10" s="412"/>
      <c r="AR10" s="412"/>
      <c r="AS10" s="412"/>
      <c r="AT10" s="413"/>
      <c r="AU10" s="513" t="s">
        <v>120</v>
      </c>
      <c r="AV10" s="514"/>
      <c r="AW10" s="514"/>
      <c r="AX10" s="514"/>
      <c r="AY10" s="469" t="s">
        <v>121</v>
      </c>
      <c r="AZ10" s="470"/>
      <c r="BA10" s="470"/>
      <c r="BB10" s="470"/>
      <c r="BC10" s="470"/>
      <c r="BD10" s="470"/>
      <c r="BE10" s="470"/>
      <c r="BF10" s="470"/>
      <c r="BG10" s="470"/>
      <c r="BH10" s="470"/>
      <c r="BI10" s="470"/>
      <c r="BJ10" s="470"/>
      <c r="BK10" s="470"/>
      <c r="BL10" s="470"/>
      <c r="BM10" s="471"/>
      <c r="BN10" s="455">
        <v>4201</v>
      </c>
      <c r="BO10" s="456"/>
      <c r="BP10" s="456"/>
      <c r="BQ10" s="456"/>
      <c r="BR10" s="456"/>
      <c r="BS10" s="456"/>
      <c r="BT10" s="456"/>
      <c r="BU10" s="457"/>
      <c r="BV10" s="455">
        <v>5745</v>
      </c>
      <c r="BW10" s="456"/>
      <c r="BX10" s="456"/>
      <c r="BY10" s="456"/>
      <c r="BZ10" s="456"/>
      <c r="CA10" s="456"/>
      <c r="CB10" s="456"/>
      <c r="CC10" s="457"/>
      <c r="CD10" s="161" t="s">
        <v>122</v>
      </c>
      <c r="CE10" s="162"/>
      <c r="CF10" s="162"/>
      <c r="CG10" s="162"/>
      <c r="CH10" s="162"/>
      <c r="CI10" s="162"/>
      <c r="CJ10" s="162"/>
      <c r="CK10" s="162"/>
      <c r="CL10" s="162"/>
      <c r="CM10" s="162"/>
      <c r="CN10" s="162"/>
      <c r="CO10" s="162"/>
      <c r="CP10" s="162"/>
      <c r="CQ10" s="162"/>
      <c r="CR10" s="162"/>
      <c r="CS10" s="163"/>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58"/>
      <c r="B11" s="587"/>
      <c r="C11" s="588"/>
      <c r="D11" s="588"/>
      <c r="E11" s="588"/>
      <c r="F11" s="588"/>
      <c r="G11" s="588"/>
      <c r="H11" s="588"/>
      <c r="I11" s="588"/>
      <c r="J11" s="588"/>
      <c r="K11" s="506"/>
      <c r="L11" s="416" t="s">
        <v>123</v>
      </c>
      <c r="M11" s="417"/>
      <c r="N11" s="417"/>
      <c r="O11" s="417"/>
      <c r="P11" s="417"/>
      <c r="Q11" s="418"/>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2" t="s">
        <v>125</v>
      </c>
      <c r="AN11" s="412"/>
      <c r="AO11" s="412"/>
      <c r="AP11" s="412"/>
      <c r="AQ11" s="412"/>
      <c r="AR11" s="412"/>
      <c r="AS11" s="412"/>
      <c r="AT11" s="413"/>
      <c r="AU11" s="513" t="s">
        <v>115</v>
      </c>
      <c r="AV11" s="514"/>
      <c r="AW11" s="514"/>
      <c r="AX11" s="514"/>
      <c r="AY11" s="469" t="s">
        <v>126</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127</v>
      </c>
      <c r="CE11" s="415"/>
      <c r="CF11" s="415"/>
      <c r="CG11" s="415"/>
      <c r="CH11" s="415"/>
      <c r="CI11" s="415"/>
      <c r="CJ11" s="415"/>
      <c r="CK11" s="415"/>
      <c r="CL11" s="415"/>
      <c r="CM11" s="415"/>
      <c r="CN11" s="415"/>
      <c r="CO11" s="415"/>
      <c r="CP11" s="415"/>
      <c r="CQ11" s="415"/>
      <c r="CR11" s="415"/>
      <c r="CS11" s="496"/>
      <c r="CT11" s="558" t="s">
        <v>128</v>
      </c>
      <c r="CU11" s="559"/>
      <c r="CV11" s="559"/>
      <c r="CW11" s="559"/>
      <c r="CX11" s="559"/>
      <c r="CY11" s="559"/>
      <c r="CZ11" s="559"/>
      <c r="DA11" s="560"/>
      <c r="DB11" s="558" t="s">
        <v>128</v>
      </c>
      <c r="DC11" s="559"/>
      <c r="DD11" s="559"/>
      <c r="DE11" s="559"/>
      <c r="DF11" s="559"/>
      <c r="DG11" s="559"/>
      <c r="DH11" s="559"/>
      <c r="DI11" s="560"/>
    </row>
    <row r="12" spans="1:119" ht="18.75" customHeight="1" x14ac:dyDescent="0.15">
      <c r="A12" s="158"/>
      <c r="B12" s="561" t="s">
        <v>129</v>
      </c>
      <c r="C12" s="562"/>
      <c r="D12" s="562"/>
      <c r="E12" s="562"/>
      <c r="F12" s="562"/>
      <c r="G12" s="562"/>
      <c r="H12" s="562"/>
      <c r="I12" s="562"/>
      <c r="J12" s="562"/>
      <c r="K12" s="563"/>
      <c r="L12" s="570" t="s">
        <v>130</v>
      </c>
      <c r="M12" s="571"/>
      <c r="N12" s="571"/>
      <c r="O12" s="571"/>
      <c r="P12" s="571"/>
      <c r="Q12" s="572"/>
      <c r="R12" s="573">
        <v>38377</v>
      </c>
      <c r="S12" s="574"/>
      <c r="T12" s="574"/>
      <c r="U12" s="574"/>
      <c r="V12" s="575"/>
      <c r="W12" s="576" t="s">
        <v>1</v>
      </c>
      <c r="X12" s="514"/>
      <c r="Y12" s="514"/>
      <c r="Z12" s="514"/>
      <c r="AA12" s="514"/>
      <c r="AB12" s="577"/>
      <c r="AC12" s="578" t="s">
        <v>131</v>
      </c>
      <c r="AD12" s="579"/>
      <c r="AE12" s="579"/>
      <c r="AF12" s="579"/>
      <c r="AG12" s="580"/>
      <c r="AH12" s="578" t="s">
        <v>132</v>
      </c>
      <c r="AI12" s="579"/>
      <c r="AJ12" s="579"/>
      <c r="AK12" s="579"/>
      <c r="AL12" s="581"/>
      <c r="AM12" s="512" t="s">
        <v>133</v>
      </c>
      <c r="AN12" s="412"/>
      <c r="AO12" s="412"/>
      <c r="AP12" s="412"/>
      <c r="AQ12" s="412"/>
      <c r="AR12" s="412"/>
      <c r="AS12" s="412"/>
      <c r="AT12" s="413"/>
      <c r="AU12" s="513" t="s">
        <v>115</v>
      </c>
      <c r="AV12" s="514"/>
      <c r="AW12" s="514"/>
      <c r="AX12" s="514"/>
      <c r="AY12" s="469" t="s">
        <v>134</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135</v>
      </c>
      <c r="CE12" s="415"/>
      <c r="CF12" s="415"/>
      <c r="CG12" s="415"/>
      <c r="CH12" s="415"/>
      <c r="CI12" s="415"/>
      <c r="CJ12" s="415"/>
      <c r="CK12" s="415"/>
      <c r="CL12" s="415"/>
      <c r="CM12" s="415"/>
      <c r="CN12" s="415"/>
      <c r="CO12" s="415"/>
      <c r="CP12" s="415"/>
      <c r="CQ12" s="415"/>
      <c r="CR12" s="415"/>
      <c r="CS12" s="496"/>
      <c r="CT12" s="558" t="s">
        <v>136</v>
      </c>
      <c r="CU12" s="559"/>
      <c r="CV12" s="559"/>
      <c r="CW12" s="559"/>
      <c r="CX12" s="559"/>
      <c r="CY12" s="559"/>
      <c r="CZ12" s="559"/>
      <c r="DA12" s="560"/>
      <c r="DB12" s="558" t="s">
        <v>137</v>
      </c>
      <c r="DC12" s="559"/>
      <c r="DD12" s="559"/>
      <c r="DE12" s="559"/>
      <c r="DF12" s="559"/>
      <c r="DG12" s="559"/>
      <c r="DH12" s="559"/>
      <c r="DI12" s="560"/>
    </row>
    <row r="13" spans="1:119" ht="18.75" customHeight="1" x14ac:dyDescent="0.15">
      <c r="A13" s="158"/>
      <c r="B13" s="564"/>
      <c r="C13" s="565"/>
      <c r="D13" s="565"/>
      <c r="E13" s="565"/>
      <c r="F13" s="565"/>
      <c r="G13" s="565"/>
      <c r="H13" s="565"/>
      <c r="I13" s="565"/>
      <c r="J13" s="565"/>
      <c r="K13" s="566"/>
      <c r="L13" s="167"/>
      <c r="M13" s="539" t="s">
        <v>138</v>
      </c>
      <c r="N13" s="540"/>
      <c r="O13" s="540"/>
      <c r="P13" s="540"/>
      <c r="Q13" s="541"/>
      <c r="R13" s="542">
        <v>36931</v>
      </c>
      <c r="S13" s="543"/>
      <c r="T13" s="543"/>
      <c r="U13" s="543"/>
      <c r="V13" s="544"/>
      <c r="W13" s="545" t="s">
        <v>139</v>
      </c>
      <c r="X13" s="441"/>
      <c r="Y13" s="441"/>
      <c r="Z13" s="441"/>
      <c r="AA13" s="441"/>
      <c r="AB13" s="442"/>
      <c r="AC13" s="408">
        <v>1557</v>
      </c>
      <c r="AD13" s="409"/>
      <c r="AE13" s="409"/>
      <c r="AF13" s="409"/>
      <c r="AG13" s="410"/>
      <c r="AH13" s="408">
        <v>1714</v>
      </c>
      <c r="AI13" s="409"/>
      <c r="AJ13" s="409"/>
      <c r="AK13" s="409"/>
      <c r="AL13" s="468"/>
      <c r="AM13" s="512" t="s">
        <v>140</v>
      </c>
      <c r="AN13" s="412"/>
      <c r="AO13" s="412"/>
      <c r="AP13" s="412"/>
      <c r="AQ13" s="412"/>
      <c r="AR13" s="412"/>
      <c r="AS13" s="412"/>
      <c r="AT13" s="413"/>
      <c r="AU13" s="513" t="s">
        <v>120</v>
      </c>
      <c r="AV13" s="514"/>
      <c r="AW13" s="514"/>
      <c r="AX13" s="514"/>
      <c r="AY13" s="469" t="s">
        <v>141</v>
      </c>
      <c r="AZ13" s="470"/>
      <c r="BA13" s="470"/>
      <c r="BB13" s="470"/>
      <c r="BC13" s="470"/>
      <c r="BD13" s="470"/>
      <c r="BE13" s="470"/>
      <c r="BF13" s="470"/>
      <c r="BG13" s="470"/>
      <c r="BH13" s="470"/>
      <c r="BI13" s="470"/>
      <c r="BJ13" s="470"/>
      <c r="BK13" s="470"/>
      <c r="BL13" s="470"/>
      <c r="BM13" s="471"/>
      <c r="BN13" s="455">
        <v>-111932</v>
      </c>
      <c r="BO13" s="456"/>
      <c r="BP13" s="456"/>
      <c r="BQ13" s="456"/>
      <c r="BR13" s="456"/>
      <c r="BS13" s="456"/>
      <c r="BT13" s="456"/>
      <c r="BU13" s="457"/>
      <c r="BV13" s="455">
        <v>150053</v>
      </c>
      <c r="BW13" s="456"/>
      <c r="BX13" s="456"/>
      <c r="BY13" s="456"/>
      <c r="BZ13" s="456"/>
      <c r="CA13" s="456"/>
      <c r="CB13" s="456"/>
      <c r="CC13" s="457"/>
      <c r="CD13" s="495" t="s">
        <v>142</v>
      </c>
      <c r="CE13" s="415"/>
      <c r="CF13" s="415"/>
      <c r="CG13" s="415"/>
      <c r="CH13" s="415"/>
      <c r="CI13" s="415"/>
      <c r="CJ13" s="415"/>
      <c r="CK13" s="415"/>
      <c r="CL13" s="415"/>
      <c r="CM13" s="415"/>
      <c r="CN13" s="415"/>
      <c r="CO13" s="415"/>
      <c r="CP13" s="415"/>
      <c r="CQ13" s="415"/>
      <c r="CR13" s="415"/>
      <c r="CS13" s="496"/>
      <c r="CT13" s="452">
        <v>9</v>
      </c>
      <c r="CU13" s="453"/>
      <c r="CV13" s="453"/>
      <c r="CW13" s="453"/>
      <c r="CX13" s="453"/>
      <c r="CY13" s="453"/>
      <c r="CZ13" s="453"/>
      <c r="DA13" s="454"/>
      <c r="DB13" s="452">
        <v>8.6</v>
      </c>
      <c r="DC13" s="453"/>
      <c r="DD13" s="453"/>
      <c r="DE13" s="453"/>
      <c r="DF13" s="453"/>
      <c r="DG13" s="453"/>
      <c r="DH13" s="453"/>
      <c r="DI13" s="454"/>
    </row>
    <row r="14" spans="1:119" ht="18.75" customHeight="1" thickBot="1" x14ac:dyDescent="0.2">
      <c r="A14" s="158"/>
      <c r="B14" s="564"/>
      <c r="C14" s="565"/>
      <c r="D14" s="565"/>
      <c r="E14" s="565"/>
      <c r="F14" s="565"/>
      <c r="G14" s="565"/>
      <c r="H14" s="565"/>
      <c r="I14" s="565"/>
      <c r="J14" s="565"/>
      <c r="K14" s="566"/>
      <c r="L14" s="529" t="s">
        <v>143</v>
      </c>
      <c r="M14" s="582"/>
      <c r="N14" s="582"/>
      <c r="O14" s="582"/>
      <c r="P14" s="582"/>
      <c r="Q14" s="583"/>
      <c r="R14" s="542">
        <v>39111</v>
      </c>
      <c r="S14" s="543"/>
      <c r="T14" s="543"/>
      <c r="U14" s="543"/>
      <c r="V14" s="544"/>
      <c r="W14" s="546"/>
      <c r="X14" s="444"/>
      <c r="Y14" s="444"/>
      <c r="Z14" s="444"/>
      <c r="AA14" s="444"/>
      <c r="AB14" s="445"/>
      <c r="AC14" s="535">
        <v>8.6</v>
      </c>
      <c r="AD14" s="536"/>
      <c r="AE14" s="536"/>
      <c r="AF14" s="536"/>
      <c r="AG14" s="537"/>
      <c r="AH14" s="535">
        <v>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144</v>
      </c>
      <c r="CE14" s="493"/>
      <c r="CF14" s="493"/>
      <c r="CG14" s="493"/>
      <c r="CH14" s="493"/>
      <c r="CI14" s="493"/>
      <c r="CJ14" s="493"/>
      <c r="CK14" s="493"/>
      <c r="CL14" s="493"/>
      <c r="CM14" s="493"/>
      <c r="CN14" s="493"/>
      <c r="CO14" s="493"/>
      <c r="CP14" s="493"/>
      <c r="CQ14" s="493"/>
      <c r="CR14" s="493"/>
      <c r="CS14" s="494"/>
      <c r="CT14" s="552" t="s">
        <v>136</v>
      </c>
      <c r="CU14" s="553"/>
      <c r="CV14" s="553"/>
      <c r="CW14" s="553"/>
      <c r="CX14" s="553"/>
      <c r="CY14" s="553"/>
      <c r="CZ14" s="553"/>
      <c r="DA14" s="554"/>
      <c r="DB14" s="552" t="s">
        <v>128</v>
      </c>
      <c r="DC14" s="553"/>
      <c r="DD14" s="553"/>
      <c r="DE14" s="553"/>
      <c r="DF14" s="553"/>
      <c r="DG14" s="553"/>
      <c r="DH14" s="553"/>
      <c r="DI14" s="554"/>
    </row>
    <row r="15" spans="1:119" ht="18.75" customHeight="1" x14ac:dyDescent="0.15">
      <c r="A15" s="158"/>
      <c r="B15" s="564"/>
      <c r="C15" s="565"/>
      <c r="D15" s="565"/>
      <c r="E15" s="565"/>
      <c r="F15" s="565"/>
      <c r="G15" s="565"/>
      <c r="H15" s="565"/>
      <c r="I15" s="565"/>
      <c r="J15" s="565"/>
      <c r="K15" s="566"/>
      <c r="L15" s="167"/>
      <c r="M15" s="539" t="s">
        <v>145</v>
      </c>
      <c r="N15" s="540"/>
      <c r="O15" s="540"/>
      <c r="P15" s="540"/>
      <c r="Q15" s="541"/>
      <c r="R15" s="542">
        <v>37789</v>
      </c>
      <c r="S15" s="543"/>
      <c r="T15" s="543"/>
      <c r="U15" s="543"/>
      <c r="V15" s="544"/>
      <c r="W15" s="545" t="s">
        <v>146</v>
      </c>
      <c r="X15" s="441"/>
      <c r="Y15" s="441"/>
      <c r="Z15" s="441"/>
      <c r="AA15" s="441"/>
      <c r="AB15" s="442"/>
      <c r="AC15" s="408">
        <v>5960</v>
      </c>
      <c r="AD15" s="409"/>
      <c r="AE15" s="409"/>
      <c r="AF15" s="409"/>
      <c r="AG15" s="410"/>
      <c r="AH15" s="408">
        <v>6248</v>
      </c>
      <c r="AI15" s="409"/>
      <c r="AJ15" s="409"/>
      <c r="AK15" s="409"/>
      <c r="AL15" s="468"/>
      <c r="AM15" s="512"/>
      <c r="AN15" s="412"/>
      <c r="AO15" s="412"/>
      <c r="AP15" s="412"/>
      <c r="AQ15" s="412"/>
      <c r="AR15" s="412"/>
      <c r="AS15" s="412"/>
      <c r="AT15" s="413"/>
      <c r="AU15" s="513"/>
      <c r="AV15" s="514"/>
      <c r="AW15" s="514"/>
      <c r="AX15" s="514"/>
      <c r="AY15" s="481" t="s">
        <v>147</v>
      </c>
      <c r="AZ15" s="482"/>
      <c r="BA15" s="482"/>
      <c r="BB15" s="482"/>
      <c r="BC15" s="482"/>
      <c r="BD15" s="482"/>
      <c r="BE15" s="482"/>
      <c r="BF15" s="482"/>
      <c r="BG15" s="482"/>
      <c r="BH15" s="482"/>
      <c r="BI15" s="482"/>
      <c r="BJ15" s="482"/>
      <c r="BK15" s="482"/>
      <c r="BL15" s="482"/>
      <c r="BM15" s="483"/>
      <c r="BN15" s="484">
        <v>5633646</v>
      </c>
      <c r="BO15" s="485"/>
      <c r="BP15" s="485"/>
      <c r="BQ15" s="485"/>
      <c r="BR15" s="485"/>
      <c r="BS15" s="485"/>
      <c r="BT15" s="485"/>
      <c r="BU15" s="486"/>
      <c r="BV15" s="484">
        <v>5386600</v>
      </c>
      <c r="BW15" s="485"/>
      <c r="BX15" s="485"/>
      <c r="BY15" s="485"/>
      <c r="BZ15" s="485"/>
      <c r="CA15" s="485"/>
      <c r="CB15" s="485"/>
      <c r="CC15" s="486"/>
      <c r="CD15" s="555" t="s">
        <v>148</v>
      </c>
      <c r="CE15" s="556"/>
      <c r="CF15" s="556"/>
      <c r="CG15" s="556"/>
      <c r="CH15" s="556"/>
      <c r="CI15" s="556"/>
      <c r="CJ15" s="556"/>
      <c r="CK15" s="556"/>
      <c r="CL15" s="556"/>
      <c r="CM15" s="556"/>
      <c r="CN15" s="556"/>
      <c r="CO15" s="556"/>
      <c r="CP15" s="556"/>
      <c r="CQ15" s="556"/>
      <c r="CR15" s="556"/>
      <c r="CS15" s="557"/>
      <c r="CT15" s="168"/>
      <c r="CU15" s="169"/>
      <c r="CV15" s="169"/>
      <c r="CW15" s="169"/>
      <c r="CX15" s="169"/>
      <c r="CY15" s="169"/>
      <c r="CZ15" s="169"/>
      <c r="DA15" s="170"/>
      <c r="DB15" s="168"/>
      <c r="DC15" s="169"/>
      <c r="DD15" s="169"/>
      <c r="DE15" s="169"/>
      <c r="DF15" s="169"/>
      <c r="DG15" s="169"/>
      <c r="DH15" s="169"/>
      <c r="DI15" s="170"/>
    </row>
    <row r="16" spans="1:119" ht="18.75" customHeight="1" x14ac:dyDescent="0.15">
      <c r="A16" s="158"/>
      <c r="B16" s="564"/>
      <c r="C16" s="565"/>
      <c r="D16" s="565"/>
      <c r="E16" s="565"/>
      <c r="F16" s="565"/>
      <c r="G16" s="565"/>
      <c r="H16" s="565"/>
      <c r="I16" s="565"/>
      <c r="J16" s="565"/>
      <c r="K16" s="566"/>
      <c r="L16" s="529" t="s">
        <v>149</v>
      </c>
      <c r="M16" s="530"/>
      <c r="N16" s="530"/>
      <c r="O16" s="530"/>
      <c r="P16" s="530"/>
      <c r="Q16" s="531"/>
      <c r="R16" s="532" t="s">
        <v>150</v>
      </c>
      <c r="S16" s="533"/>
      <c r="T16" s="533"/>
      <c r="U16" s="533"/>
      <c r="V16" s="534"/>
      <c r="W16" s="546"/>
      <c r="X16" s="444"/>
      <c r="Y16" s="444"/>
      <c r="Z16" s="444"/>
      <c r="AA16" s="444"/>
      <c r="AB16" s="445"/>
      <c r="AC16" s="535">
        <v>32.9</v>
      </c>
      <c r="AD16" s="536"/>
      <c r="AE16" s="536"/>
      <c r="AF16" s="536"/>
      <c r="AG16" s="537"/>
      <c r="AH16" s="535">
        <v>32.799999999999997</v>
      </c>
      <c r="AI16" s="536"/>
      <c r="AJ16" s="536"/>
      <c r="AK16" s="536"/>
      <c r="AL16" s="538"/>
      <c r="AM16" s="512"/>
      <c r="AN16" s="412"/>
      <c r="AO16" s="412"/>
      <c r="AP16" s="412"/>
      <c r="AQ16" s="412"/>
      <c r="AR16" s="412"/>
      <c r="AS16" s="412"/>
      <c r="AT16" s="413"/>
      <c r="AU16" s="513"/>
      <c r="AV16" s="514"/>
      <c r="AW16" s="514"/>
      <c r="AX16" s="514"/>
      <c r="AY16" s="469" t="s">
        <v>151</v>
      </c>
      <c r="AZ16" s="470"/>
      <c r="BA16" s="470"/>
      <c r="BB16" s="470"/>
      <c r="BC16" s="470"/>
      <c r="BD16" s="470"/>
      <c r="BE16" s="470"/>
      <c r="BF16" s="470"/>
      <c r="BG16" s="470"/>
      <c r="BH16" s="470"/>
      <c r="BI16" s="470"/>
      <c r="BJ16" s="470"/>
      <c r="BK16" s="470"/>
      <c r="BL16" s="470"/>
      <c r="BM16" s="471"/>
      <c r="BN16" s="455">
        <v>11863902</v>
      </c>
      <c r="BO16" s="456"/>
      <c r="BP16" s="456"/>
      <c r="BQ16" s="456"/>
      <c r="BR16" s="456"/>
      <c r="BS16" s="456"/>
      <c r="BT16" s="456"/>
      <c r="BU16" s="457"/>
      <c r="BV16" s="455">
        <v>11726968</v>
      </c>
      <c r="BW16" s="456"/>
      <c r="BX16" s="456"/>
      <c r="BY16" s="456"/>
      <c r="BZ16" s="456"/>
      <c r="CA16" s="456"/>
      <c r="CB16" s="456"/>
      <c r="CC16" s="457"/>
      <c r="CD16" s="171"/>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58"/>
      <c r="B17" s="567"/>
      <c r="C17" s="568"/>
      <c r="D17" s="568"/>
      <c r="E17" s="568"/>
      <c r="F17" s="568"/>
      <c r="G17" s="568"/>
      <c r="H17" s="568"/>
      <c r="I17" s="568"/>
      <c r="J17" s="568"/>
      <c r="K17" s="569"/>
      <c r="L17" s="172"/>
      <c r="M17" s="548" t="s">
        <v>152</v>
      </c>
      <c r="N17" s="549"/>
      <c r="O17" s="549"/>
      <c r="P17" s="549"/>
      <c r="Q17" s="550"/>
      <c r="R17" s="532" t="s">
        <v>153</v>
      </c>
      <c r="S17" s="533"/>
      <c r="T17" s="533"/>
      <c r="U17" s="533"/>
      <c r="V17" s="534"/>
      <c r="W17" s="545" t="s">
        <v>154</v>
      </c>
      <c r="X17" s="441"/>
      <c r="Y17" s="441"/>
      <c r="Z17" s="441"/>
      <c r="AA17" s="441"/>
      <c r="AB17" s="442"/>
      <c r="AC17" s="408">
        <v>10591</v>
      </c>
      <c r="AD17" s="409"/>
      <c r="AE17" s="409"/>
      <c r="AF17" s="409"/>
      <c r="AG17" s="410"/>
      <c r="AH17" s="408">
        <v>11094</v>
      </c>
      <c r="AI17" s="409"/>
      <c r="AJ17" s="409"/>
      <c r="AK17" s="409"/>
      <c r="AL17" s="468"/>
      <c r="AM17" s="512"/>
      <c r="AN17" s="412"/>
      <c r="AO17" s="412"/>
      <c r="AP17" s="412"/>
      <c r="AQ17" s="412"/>
      <c r="AR17" s="412"/>
      <c r="AS17" s="412"/>
      <c r="AT17" s="413"/>
      <c r="AU17" s="513"/>
      <c r="AV17" s="514"/>
      <c r="AW17" s="514"/>
      <c r="AX17" s="514"/>
      <c r="AY17" s="469" t="s">
        <v>155</v>
      </c>
      <c r="AZ17" s="470"/>
      <c r="BA17" s="470"/>
      <c r="BB17" s="470"/>
      <c r="BC17" s="470"/>
      <c r="BD17" s="470"/>
      <c r="BE17" s="470"/>
      <c r="BF17" s="470"/>
      <c r="BG17" s="470"/>
      <c r="BH17" s="470"/>
      <c r="BI17" s="470"/>
      <c r="BJ17" s="470"/>
      <c r="BK17" s="470"/>
      <c r="BL17" s="470"/>
      <c r="BM17" s="471"/>
      <c r="BN17" s="455">
        <v>7072440</v>
      </c>
      <c r="BO17" s="456"/>
      <c r="BP17" s="456"/>
      <c r="BQ17" s="456"/>
      <c r="BR17" s="456"/>
      <c r="BS17" s="456"/>
      <c r="BT17" s="456"/>
      <c r="BU17" s="457"/>
      <c r="BV17" s="455">
        <v>6741947</v>
      </c>
      <c r="BW17" s="456"/>
      <c r="BX17" s="456"/>
      <c r="BY17" s="456"/>
      <c r="BZ17" s="456"/>
      <c r="CA17" s="456"/>
      <c r="CB17" s="456"/>
      <c r="CC17" s="457"/>
      <c r="CD17" s="171"/>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58"/>
      <c r="B18" s="505" t="s">
        <v>156</v>
      </c>
      <c r="C18" s="506"/>
      <c r="D18" s="506"/>
      <c r="E18" s="507"/>
      <c r="F18" s="507"/>
      <c r="G18" s="507"/>
      <c r="H18" s="507"/>
      <c r="I18" s="507"/>
      <c r="J18" s="507"/>
      <c r="K18" s="507"/>
      <c r="L18" s="508">
        <v>205.81</v>
      </c>
      <c r="M18" s="508"/>
      <c r="N18" s="508"/>
      <c r="O18" s="508"/>
      <c r="P18" s="508"/>
      <c r="Q18" s="508"/>
      <c r="R18" s="509"/>
      <c r="S18" s="509"/>
      <c r="T18" s="509"/>
      <c r="U18" s="509"/>
      <c r="V18" s="510"/>
      <c r="W18" s="526"/>
      <c r="X18" s="527"/>
      <c r="Y18" s="527"/>
      <c r="Z18" s="527"/>
      <c r="AA18" s="527"/>
      <c r="AB18" s="551"/>
      <c r="AC18" s="425">
        <v>58.5</v>
      </c>
      <c r="AD18" s="426"/>
      <c r="AE18" s="426"/>
      <c r="AF18" s="426"/>
      <c r="AG18" s="511"/>
      <c r="AH18" s="425">
        <v>58.2</v>
      </c>
      <c r="AI18" s="426"/>
      <c r="AJ18" s="426"/>
      <c r="AK18" s="426"/>
      <c r="AL18" s="427"/>
      <c r="AM18" s="512"/>
      <c r="AN18" s="412"/>
      <c r="AO18" s="412"/>
      <c r="AP18" s="412"/>
      <c r="AQ18" s="412"/>
      <c r="AR18" s="412"/>
      <c r="AS18" s="412"/>
      <c r="AT18" s="413"/>
      <c r="AU18" s="513"/>
      <c r="AV18" s="514"/>
      <c r="AW18" s="514"/>
      <c r="AX18" s="514"/>
      <c r="AY18" s="469" t="s">
        <v>157</v>
      </c>
      <c r="AZ18" s="470"/>
      <c r="BA18" s="470"/>
      <c r="BB18" s="470"/>
      <c r="BC18" s="470"/>
      <c r="BD18" s="470"/>
      <c r="BE18" s="470"/>
      <c r="BF18" s="470"/>
      <c r="BG18" s="470"/>
      <c r="BH18" s="470"/>
      <c r="BI18" s="470"/>
      <c r="BJ18" s="470"/>
      <c r="BK18" s="470"/>
      <c r="BL18" s="470"/>
      <c r="BM18" s="471"/>
      <c r="BN18" s="455">
        <v>12053129</v>
      </c>
      <c r="BO18" s="456"/>
      <c r="BP18" s="456"/>
      <c r="BQ18" s="456"/>
      <c r="BR18" s="456"/>
      <c r="BS18" s="456"/>
      <c r="BT18" s="456"/>
      <c r="BU18" s="457"/>
      <c r="BV18" s="455">
        <v>11904525</v>
      </c>
      <c r="BW18" s="456"/>
      <c r="BX18" s="456"/>
      <c r="BY18" s="456"/>
      <c r="BZ18" s="456"/>
      <c r="CA18" s="456"/>
      <c r="CB18" s="456"/>
      <c r="CC18" s="457"/>
      <c r="CD18" s="171"/>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58"/>
      <c r="B19" s="505" t="s">
        <v>158</v>
      </c>
      <c r="C19" s="506"/>
      <c r="D19" s="506"/>
      <c r="E19" s="507"/>
      <c r="F19" s="507"/>
      <c r="G19" s="507"/>
      <c r="H19" s="507"/>
      <c r="I19" s="507"/>
      <c r="J19" s="507"/>
      <c r="K19" s="507"/>
      <c r="L19" s="515">
        <v>190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159</v>
      </c>
      <c r="AZ19" s="470"/>
      <c r="BA19" s="470"/>
      <c r="BB19" s="470"/>
      <c r="BC19" s="470"/>
      <c r="BD19" s="470"/>
      <c r="BE19" s="470"/>
      <c r="BF19" s="470"/>
      <c r="BG19" s="470"/>
      <c r="BH19" s="470"/>
      <c r="BI19" s="470"/>
      <c r="BJ19" s="470"/>
      <c r="BK19" s="470"/>
      <c r="BL19" s="470"/>
      <c r="BM19" s="471"/>
      <c r="BN19" s="455">
        <v>16269393</v>
      </c>
      <c r="BO19" s="456"/>
      <c r="BP19" s="456"/>
      <c r="BQ19" s="456"/>
      <c r="BR19" s="456"/>
      <c r="BS19" s="456"/>
      <c r="BT19" s="456"/>
      <c r="BU19" s="457"/>
      <c r="BV19" s="455">
        <v>16626022</v>
      </c>
      <c r="BW19" s="456"/>
      <c r="BX19" s="456"/>
      <c r="BY19" s="456"/>
      <c r="BZ19" s="456"/>
      <c r="CA19" s="456"/>
      <c r="CB19" s="456"/>
      <c r="CC19" s="457"/>
      <c r="CD19" s="171"/>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58"/>
      <c r="B20" s="505" t="s">
        <v>160</v>
      </c>
      <c r="C20" s="506"/>
      <c r="D20" s="506"/>
      <c r="E20" s="507"/>
      <c r="F20" s="507"/>
      <c r="G20" s="507"/>
      <c r="H20" s="507"/>
      <c r="I20" s="507"/>
      <c r="J20" s="507"/>
      <c r="K20" s="507"/>
      <c r="L20" s="515">
        <v>14552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71"/>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58"/>
      <c r="B21" s="502" t="s">
        <v>161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71"/>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58"/>
      <c r="B22" s="431" t="s">
        <v>162</v>
      </c>
      <c r="C22" s="432"/>
      <c r="D22" s="433"/>
      <c r="E22" s="440" t="s">
        <v>1</v>
      </c>
      <c r="F22" s="441"/>
      <c r="G22" s="441"/>
      <c r="H22" s="441"/>
      <c r="I22" s="441"/>
      <c r="J22" s="441"/>
      <c r="K22" s="442"/>
      <c r="L22" s="440" t="s">
        <v>163</v>
      </c>
      <c r="M22" s="441"/>
      <c r="N22" s="441"/>
      <c r="O22" s="441"/>
      <c r="P22" s="442"/>
      <c r="Q22" s="446" t="s">
        <v>164</v>
      </c>
      <c r="R22" s="447"/>
      <c r="S22" s="447"/>
      <c r="T22" s="447"/>
      <c r="U22" s="447"/>
      <c r="V22" s="448"/>
      <c r="W22" s="497" t="s">
        <v>165</v>
      </c>
      <c r="X22" s="432"/>
      <c r="Y22" s="433"/>
      <c r="Z22" s="440" t="s">
        <v>1</v>
      </c>
      <c r="AA22" s="441"/>
      <c r="AB22" s="441"/>
      <c r="AC22" s="441"/>
      <c r="AD22" s="441"/>
      <c r="AE22" s="441"/>
      <c r="AF22" s="441"/>
      <c r="AG22" s="442"/>
      <c r="AH22" s="458" t="s">
        <v>166</v>
      </c>
      <c r="AI22" s="441"/>
      <c r="AJ22" s="441"/>
      <c r="AK22" s="441"/>
      <c r="AL22" s="442"/>
      <c r="AM22" s="458" t="s">
        <v>167</v>
      </c>
      <c r="AN22" s="459"/>
      <c r="AO22" s="459"/>
      <c r="AP22" s="459"/>
      <c r="AQ22" s="459"/>
      <c r="AR22" s="460"/>
      <c r="AS22" s="446" t="s">
        <v>164</v>
      </c>
      <c r="AT22" s="447"/>
      <c r="AU22" s="447"/>
      <c r="AV22" s="447"/>
      <c r="AW22" s="447"/>
      <c r="AX22" s="464"/>
      <c r="AY22" s="481" t="s">
        <v>168</v>
      </c>
      <c r="AZ22" s="482"/>
      <c r="BA22" s="482"/>
      <c r="BB22" s="482"/>
      <c r="BC22" s="482"/>
      <c r="BD22" s="482"/>
      <c r="BE22" s="482"/>
      <c r="BF22" s="482"/>
      <c r="BG22" s="482"/>
      <c r="BH22" s="482"/>
      <c r="BI22" s="482"/>
      <c r="BJ22" s="482"/>
      <c r="BK22" s="482"/>
      <c r="BL22" s="482"/>
      <c r="BM22" s="483"/>
      <c r="BN22" s="484">
        <v>24063183</v>
      </c>
      <c r="BO22" s="485"/>
      <c r="BP22" s="485"/>
      <c r="BQ22" s="485"/>
      <c r="BR22" s="485"/>
      <c r="BS22" s="485"/>
      <c r="BT22" s="485"/>
      <c r="BU22" s="486"/>
      <c r="BV22" s="484">
        <v>24685977</v>
      </c>
      <c r="BW22" s="485"/>
      <c r="BX22" s="485"/>
      <c r="BY22" s="485"/>
      <c r="BZ22" s="485"/>
      <c r="CA22" s="485"/>
      <c r="CB22" s="485"/>
      <c r="CC22" s="486"/>
      <c r="CD22" s="171"/>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58"/>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169</v>
      </c>
      <c r="AZ23" s="470"/>
      <c r="BA23" s="470"/>
      <c r="BB23" s="470"/>
      <c r="BC23" s="470"/>
      <c r="BD23" s="470"/>
      <c r="BE23" s="470"/>
      <c r="BF23" s="470"/>
      <c r="BG23" s="470"/>
      <c r="BH23" s="470"/>
      <c r="BI23" s="470"/>
      <c r="BJ23" s="470"/>
      <c r="BK23" s="470"/>
      <c r="BL23" s="470"/>
      <c r="BM23" s="471"/>
      <c r="BN23" s="455">
        <v>11140013</v>
      </c>
      <c r="BO23" s="456"/>
      <c r="BP23" s="456"/>
      <c r="BQ23" s="456"/>
      <c r="BR23" s="456"/>
      <c r="BS23" s="456"/>
      <c r="BT23" s="456"/>
      <c r="BU23" s="457"/>
      <c r="BV23" s="455">
        <v>11762821</v>
      </c>
      <c r="BW23" s="456"/>
      <c r="BX23" s="456"/>
      <c r="BY23" s="456"/>
      <c r="BZ23" s="456"/>
      <c r="CA23" s="456"/>
      <c r="CB23" s="456"/>
      <c r="CC23" s="457"/>
      <c r="CD23" s="171"/>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58"/>
      <c r="B24" s="434"/>
      <c r="C24" s="435"/>
      <c r="D24" s="436"/>
      <c r="E24" s="411" t="s">
        <v>170</v>
      </c>
      <c r="F24" s="412"/>
      <c r="G24" s="412"/>
      <c r="H24" s="412"/>
      <c r="I24" s="412"/>
      <c r="J24" s="412"/>
      <c r="K24" s="413"/>
      <c r="L24" s="408">
        <v>1</v>
      </c>
      <c r="M24" s="409"/>
      <c r="N24" s="409"/>
      <c r="O24" s="409"/>
      <c r="P24" s="410"/>
      <c r="Q24" s="408">
        <v>7800</v>
      </c>
      <c r="R24" s="409"/>
      <c r="S24" s="409"/>
      <c r="T24" s="409"/>
      <c r="U24" s="409"/>
      <c r="V24" s="410"/>
      <c r="W24" s="498"/>
      <c r="X24" s="435"/>
      <c r="Y24" s="436"/>
      <c r="Z24" s="411" t="s">
        <v>171</v>
      </c>
      <c r="AA24" s="412"/>
      <c r="AB24" s="412"/>
      <c r="AC24" s="412"/>
      <c r="AD24" s="412"/>
      <c r="AE24" s="412"/>
      <c r="AF24" s="412"/>
      <c r="AG24" s="413"/>
      <c r="AH24" s="408">
        <v>295</v>
      </c>
      <c r="AI24" s="409"/>
      <c r="AJ24" s="409"/>
      <c r="AK24" s="409"/>
      <c r="AL24" s="410"/>
      <c r="AM24" s="408">
        <v>906830</v>
      </c>
      <c r="AN24" s="409"/>
      <c r="AO24" s="409"/>
      <c r="AP24" s="409"/>
      <c r="AQ24" s="409"/>
      <c r="AR24" s="410"/>
      <c r="AS24" s="408">
        <v>3074</v>
      </c>
      <c r="AT24" s="409"/>
      <c r="AU24" s="409"/>
      <c r="AV24" s="409"/>
      <c r="AW24" s="409"/>
      <c r="AX24" s="468"/>
      <c r="AY24" s="428" t="s">
        <v>172</v>
      </c>
      <c r="AZ24" s="429"/>
      <c r="BA24" s="429"/>
      <c r="BB24" s="429"/>
      <c r="BC24" s="429"/>
      <c r="BD24" s="429"/>
      <c r="BE24" s="429"/>
      <c r="BF24" s="429"/>
      <c r="BG24" s="429"/>
      <c r="BH24" s="429"/>
      <c r="BI24" s="429"/>
      <c r="BJ24" s="429"/>
      <c r="BK24" s="429"/>
      <c r="BL24" s="429"/>
      <c r="BM24" s="430"/>
      <c r="BN24" s="455">
        <v>14838605</v>
      </c>
      <c r="BO24" s="456"/>
      <c r="BP24" s="456"/>
      <c r="BQ24" s="456"/>
      <c r="BR24" s="456"/>
      <c r="BS24" s="456"/>
      <c r="BT24" s="456"/>
      <c r="BU24" s="457"/>
      <c r="BV24" s="455">
        <v>14742156</v>
      </c>
      <c r="BW24" s="456"/>
      <c r="BX24" s="456"/>
      <c r="BY24" s="456"/>
      <c r="BZ24" s="456"/>
      <c r="CA24" s="456"/>
      <c r="CB24" s="456"/>
      <c r="CC24" s="457"/>
      <c r="CD24" s="171"/>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58"/>
      <c r="B25" s="434"/>
      <c r="C25" s="435"/>
      <c r="D25" s="436"/>
      <c r="E25" s="411" t="s">
        <v>173</v>
      </c>
      <c r="F25" s="412"/>
      <c r="G25" s="412"/>
      <c r="H25" s="412"/>
      <c r="I25" s="412"/>
      <c r="J25" s="412"/>
      <c r="K25" s="413"/>
      <c r="L25" s="408">
        <v>1</v>
      </c>
      <c r="M25" s="409"/>
      <c r="N25" s="409"/>
      <c r="O25" s="409"/>
      <c r="P25" s="410"/>
      <c r="Q25" s="408">
        <v>6800</v>
      </c>
      <c r="R25" s="409"/>
      <c r="S25" s="409"/>
      <c r="T25" s="409"/>
      <c r="U25" s="409"/>
      <c r="V25" s="410"/>
      <c r="W25" s="498"/>
      <c r="X25" s="435"/>
      <c r="Y25" s="436"/>
      <c r="Z25" s="411" t="s">
        <v>174</v>
      </c>
      <c r="AA25" s="412"/>
      <c r="AB25" s="412"/>
      <c r="AC25" s="412"/>
      <c r="AD25" s="412"/>
      <c r="AE25" s="412"/>
      <c r="AF25" s="412"/>
      <c r="AG25" s="413"/>
      <c r="AH25" s="408" t="s">
        <v>137</v>
      </c>
      <c r="AI25" s="409"/>
      <c r="AJ25" s="409"/>
      <c r="AK25" s="409"/>
      <c r="AL25" s="410"/>
      <c r="AM25" s="408" t="s">
        <v>137</v>
      </c>
      <c r="AN25" s="409"/>
      <c r="AO25" s="409"/>
      <c r="AP25" s="409"/>
      <c r="AQ25" s="409"/>
      <c r="AR25" s="410"/>
      <c r="AS25" s="408" t="s">
        <v>137</v>
      </c>
      <c r="AT25" s="409"/>
      <c r="AU25" s="409"/>
      <c r="AV25" s="409"/>
      <c r="AW25" s="409"/>
      <c r="AX25" s="468"/>
      <c r="AY25" s="481" t="s">
        <v>175</v>
      </c>
      <c r="AZ25" s="482"/>
      <c r="BA25" s="482"/>
      <c r="BB25" s="482"/>
      <c r="BC25" s="482"/>
      <c r="BD25" s="482"/>
      <c r="BE25" s="482"/>
      <c r="BF25" s="482"/>
      <c r="BG25" s="482"/>
      <c r="BH25" s="482"/>
      <c r="BI25" s="482"/>
      <c r="BJ25" s="482"/>
      <c r="BK25" s="482"/>
      <c r="BL25" s="482"/>
      <c r="BM25" s="483"/>
      <c r="BN25" s="484">
        <v>1547493</v>
      </c>
      <c r="BO25" s="485"/>
      <c r="BP25" s="485"/>
      <c r="BQ25" s="485"/>
      <c r="BR25" s="485"/>
      <c r="BS25" s="485"/>
      <c r="BT25" s="485"/>
      <c r="BU25" s="486"/>
      <c r="BV25" s="484">
        <v>973361</v>
      </c>
      <c r="BW25" s="485"/>
      <c r="BX25" s="485"/>
      <c r="BY25" s="485"/>
      <c r="BZ25" s="485"/>
      <c r="CA25" s="485"/>
      <c r="CB25" s="485"/>
      <c r="CC25" s="486"/>
      <c r="CD25" s="171"/>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58"/>
      <c r="B26" s="434"/>
      <c r="C26" s="435"/>
      <c r="D26" s="436"/>
      <c r="E26" s="411" t="s">
        <v>176</v>
      </c>
      <c r="F26" s="412"/>
      <c r="G26" s="412"/>
      <c r="H26" s="412"/>
      <c r="I26" s="412"/>
      <c r="J26" s="412"/>
      <c r="K26" s="413"/>
      <c r="L26" s="408">
        <v>1</v>
      </c>
      <c r="M26" s="409"/>
      <c r="N26" s="409"/>
      <c r="O26" s="409"/>
      <c r="P26" s="410"/>
      <c r="Q26" s="408">
        <v>6400</v>
      </c>
      <c r="R26" s="409"/>
      <c r="S26" s="409"/>
      <c r="T26" s="409"/>
      <c r="U26" s="409"/>
      <c r="V26" s="410"/>
      <c r="W26" s="498"/>
      <c r="X26" s="435"/>
      <c r="Y26" s="436"/>
      <c r="Z26" s="411" t="s">
        <v>177</v>
      </c>
      <c r="AA26" s="466"/>
      <c r="AB26" s="466"/>
      <c r="AC26" s="466"/>
      <c r="AD26" s="466"/>
      <c r="AE26" s="466"/>
      <c r="AF26" s="466"/>
      <c r="AG26" s="467"/>
      <c r="AH26" s="408">
        <v>7</v>
      </c>
      <c r="AI26" s="409"/>
      <c r="AJ26" s="409"/>
      <c r="AK26" s="409"/>
      <c r="AL26" s="410"/>
      <c r="AM26" s="408">
        <v>19404</v>
      </c>
      <c r="AN26" s="409"/>
      <c r="AO26" s="409"/>
      <c r="AP26" s="409"/>
      <c r="AQ26" s="409"/>
      <c r="AR26" s="410"/>
      <c r="AS26" s="408">
        <v>2772</v>
      </c>
      <c r="AT26" s="409"/>
      <c r="AU26" s="409"/>
      <c r="AV26" s="409"/>
      <c r="AW26" s="409"/>
      <c r="AX26" s="468"/>
      <c r="AY26" s="495" t="s">
        <v>178</v>
      </c>
      <c r="AZ26" s="415"/>
      <c r="BA26" s="415"/>
      <c r="BB26" s="415"/>
      <c r="BC26" s="415"/>
      <c r="BD26" s="415"/>
      <c r="BE26" s="415"/>
      <c r="BF26" s="415"/>
      <c r="BG26" s="415"/>
      <c r="BH26" s="415"/>
      <c r="BI26" s="415"/>
      <c r="BJ26" s="415"/>
      <c r="BK26" s="415"/>
      <c r="BL26" s="415"/>
      <c r="BM26" s="496"/>
      <c r="BN26" s="455" t="s">
        <v>137</v>
      </c>
      <c r="BO26" s="456"/>
      <c r="BP26" s="456"/>
      <c r="BQ26" s="456"/>
      <c r="BR26" s="456"/>
      <c r="BS26" s="456"/>
      <c r="BT26" s="456"/>
      <c r="BU26" s="457"/>
      <c r="BV26" s="455" t="s">
        <v>136</v>
      </c>
      <c r="BW26" s="456"/>
      <c r="BX26" s="456"/>
      <c r="BY26" s="456"/>
      <c r="BZ26" s="456"/>
      <c r="CA26" s="456"/>
      <c r="CB26" s="456"/>
      <c r="CC26" s="457"/>
      <c r="CD26" s="171"/>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58"/>
      <c r="B27" s="434"/>
      <c r="C27" s="435"/>
      <c r="D27" s="436"/>
      <c r="E27" s="411" t="s">
        <v>179</v>
      </c>
      <c r="F27" s="412"/>
      <c r="G27" s="412"/>
      <c r="H27" s="412"/>
      <c r="I27" s="412"/>
      <c r="J27" s="412"/>
      <c r="K27" s="413"/>
      <c r="L27" s="408">
        <v>1</v>
      </c>
      <c r="M27" s="409"/>
      <c r="N27" s="409"/>
      <c r="O27" s="409"/>
      <c r="P27" s="410"/>
      <c r="Q27" s="408">
        <v>4200</v>
      </c>
      <c r="R27" s="409"/>
      <c r="S27" s="409"/>
      <c r="T27" s="409"/>
      <c r="U27" s="409"/>
      <c r="V27" s="410"/>
      <c r="W27" s="498"/>
      <c r="X27" s="435"/>
      <c r="Y27" s="436"/>
      <c r="Z27" s="411" t="s">
        <v>180</v>
      </c>
      <c r="AA27" s="412"/>
      <c r="AB27" s="412"/>
      <c r="AC27" s="412"/>
      <c r="AD27" s="412"/>
      <c r="AE27" s="412"/>
      <c r="AF27" s="412"/>
      <c r="AG27" s="413"/>
      <c r="AH27" s="408">
        <v>46</v>
      </c>
      <c r="AI27" s="409"/>
      <c r="AJ27" s="409"/>
      <c r="AK27" s="409"/>
      <c r="AL27" s="410"/>
      <c r="AM27" s="408">
        <v>126564</v>
      </c>
      <c r="AN27" s="409"/>
      <c r="AO27" s="409"/>
      <c r="AP27" s="409"/>
      <c r="AQ27" s="409"/>
      <c r="AR27" s="410"/>
      <c r="AS27" s="408">
        <v>2751</v>
      </c>
      <c r="AT27" s="409"/>
      <c r="AU27" s="409"/>
      <c r="AV27" s="409"/>
      <c r="AW27" s="409"/>
      <c r="AX27" s="468"/>
      <c r="AY27" s="492" t="s">
        <v>181</v>
      </c>
      <c r="AZ27" s="493"/>
      <c r="BA27" s="493"/>
      <c r="BB27" s="493"/>
      <c r="BC27" s="493"/>
      <c r="BD27" s="493"/>
      <c r="BE27" s="493"/>
      <c r="BF27" s="493"/>
      <c r="BG27" s="493"/>
      <c r="BH27" s="493"/>
      <c r="BI27" s="493"/>
      <c r="BJ27" s="493"/>
      <c r="BK27" s="493"/>
      <c r="BL27" s="493"/>
      <c r="BM27" s="494"/>
      <c r="BN27" s="489" t="s">
        <v>137</v>
      </c>
      <c r="BO27" s="490"/>
      <c r="BP27" s="490"/>
      <c r="BQ27" s="490"/>
      <c r="BR27" s="490"/>
      <c r="BS27" s="490"/>
      <c r="BT27" s="490"/>
      <c r="BU27" s="491"/>
      <c r="BV27" s="489" t="s">
        <v>128</v>
      </c>
      <c r="BW27" s="490"/>
      <c r="BX27" s="490"/>
      <c r="BY27" s="490"/>
      <c r="BZ27" s="490"/>
      <c r="CA27" s="490"/>
      <c r="CB27" s="490"/>
      <c r="CC27" s="491"/>
      <c r="CD27" s="173"/>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58"/>
      <c r="B28" s="434"/>
      <c r="C28" s="435"/>
      <c r="D28" s="436"/>
      <c r="E28" s="411" t="s">
        <v>182</v>
      </c>
      <c r="F28" s="412"/>
      <c r="G28" s="412"/>
      <c r="H28" s="412"/>
      <c r="I28" s="412"/>
      <c r="J28" s="412"/>
      <c r="K28" s="413"/>
      <c r="L28" s="408">
        <v>1</v>
      </c>
      <c r="M28" s="409"/>
      <c r="N28" s="409"/>
      <c r="O28" s="409"/>
      <c r="P28" s="410"/>
      <c r="Q28" s="408">
        <v>3800</v>
      </c>
      <c r="R28" s="409"/>
      <c r="S28" s="409"/>
      <c r="T28" s="409"/>
      <c r="U28" s="409"/>
      <c r="V28" s="410"/>
      <c r="W28" s="498"/>
      <c r="X28" s="435"/>
      <c r="Y28" s="436"/>
      <c r="Z28" s="411" t="s">
        <v>183</v>
      </c>
      <c r="AA28" s="412"/>
      <c r="AB28" s="412"/>
      <c r="AC28" s="412"/>
      <c r="AD28" s="412"/>
      <c r="AE28" s="412"/>
      <c r="AF28" s="412"/>
      <c r="AG28" s="413"/>
      <c r="AH28" s="408" t="s">
        <v>128</v>
      </c>
      <c r="AI28" s="409"/>
      <c r="AJ28" s="409"/>
      <c r="AK28" s="409"/>
      <c r="AL28" s="410"/>
      <c r="AM28" s="408" t="s">
        <v>184</v>
      </c>
      <c r="AN28" s="409"/>
      <c r="AO28" s="409"/>
      <c r="AP28" s="409"/>
      <c r="AQ28" s="409"/>
      <c r="AR28" s="410"/>
      <c r="AS28" s="408" t="s">
        <v>136</v>
      </c>
      <c r="AT28" s="409"/>
      <c r="AU28" s="409"/>
      <c r="AV28" s="409"/>
      <c r="AW28" s="409"/>
      <c r="AX28" s="468"/>
      <c r="AY28" s="472" t="s">
        <v>185</v>
      </c>
      <c r="AZ28" s="473"/>
      <c r="BA28" s="473"/>
      <c r="BB28" s="474"/>
      <c r="BC28" s="481" t="s">
        <v>49</v>
      </c>
      <c r="BD28" s="482"/>
      <c r="BE28" s="482"/>
      <c r="BF28" s="482"/>
      <c r="BG28" s="482"/>
      <c r="BH28" s="482"/>
      <c r="BI28" s="482"/>
      <c r="BJ28" s="482"/>
      <c r="BK28" s="482"/>
      <c r="BL28" s="482"/>
      <c r="BM28" s="483"/>
      <c r="BN28" s="484">
        <v>3078798</v>
      </c>
      <c r="BO28" s="485"/>
      <c r="BP28" s="485"/>
      <c r="BQ28" s="485"/>
      <c r="BR28" s="485"/>
      <c r="BS28" s="485"/>
      <c r="BT28" s="485"/>
      <c r="BU28" s="486"/>
      <c r="BV28" s="484">
        <v>3074597</v>
      </c>
      <c r="BW28" s="485"/>
      <c r="BX28" s="485"/>
      <c r="BY28" s="485"/>
      <c r="BZ28" s="485"/>
      <c r="CA28" s="485"/>
      <c r="CB28" s="485"/>
      <c r="CC28" s="486"/>
      <c r="CD28" s="171"/>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58"/>
      <c r="B29" s="434"/>
      <c r="C29" s="435"/>
      <c r="D29" s="436"/>
      <c r="E29" s="411" t="s">
        <v>186</v>
      </c>
      <c r="F29" s="412"/>
      <c r="G29" s="412"/>
      <c r="H29" s="412"/>
      <c r="I29" s="412"/>
      <c r="J29" s="412"/>
      <c r="K29" s="413"/>
      <c r="L29" s="408">
        <v>18</v>
      </c>
      <c r="M29" s="409"/>
      <c r="N29" s="409"/>
      <c r="O29" s="409"/>
      <c r="P29" s="410"/>
      <c r="Q29" s="408">
        <v>3600</v>
      </c>
      <c r="R29" s="409"/>
      <c r="S29" s="409"/>
      <c r="T29" s="409"/>
      <c r="U29" s="409"/>
      <c r="V29" s="410"/>
      <c r="W29" s="499"/>
      <c r="X29" s="500"/>
      <c r="Y29" s="501"/>
      <c r="Z29" s="411" t="s">
        <v>187</v>
      </c>
      <c r="AA29" s="412"/>
      <c r="AB29" s="412"/>
      <c r="AC29" s="412"/>
      <c r="AD29" s="412"/>
      <c r="AE29" s="412"/>
      <c r="AF29" s="412"/>
      <c r="AG29" s="413"/>
      <c r="AH29" s="408">
        <v>341</v>
      </c>
      <c r="AI29" s="409"/>
      <c r="AJ29" s="409"/>
      <c r="AK29" s="409"/>
      <c r="AL29" s="410"/>
      <c r="AM29" s="408">
        <v>1033394</v>
      </c>
      <c r="AN29" s="409"/>
      <c r="AO29" s="409"/>
      <c r="AP29" s="409"/>
      <c r="AQ29" s="409"/>
      <c r="AR29" s="410"/>
      <c r="AS29" s="408">
        <v>3030</v>
      </c>
      <c r="AT29" s="409"/>
      <c r="AU29" s="409"/>
      <c r="AV29" s="409"/>
      <c r="AW29" s="409"/>
      <c r="AX29" s="468"/>
      <c r="AY29" s="475"/>
      <c r="AZ29" s="476"/>
      <c r="BA29" s="476"/>
      <c r="BB29" s="477"/>
      <c r="BC29" s="469" t="s">
        <v>188</v>
      </c>
      <c r="BD29" s="470"/>
      <c r="BE29" s="470"/>
      <c r="BF29" s="470"/>
      <c r="BG29" s="470"/>
      <c r="BH29" s="470"/>
      <c r="BI29" s="470"/>
      <c r="BJ29" s="470"/>
      <c r="BK29" s="470"/>
      <c r="BL29" s="470"/>
      <c r="BM29" s="471"/>
      <c r="BN29" s="455">
        <v>2114741</v>
      </c>
      <c r="BO29" s="456"/>
      <c r="BP29" s="456"/>
      <c r="BQ29" s="456"/>
      <c r="BR29" s="456"/>
      <c r="BS29" s="456"/>
      <c r="BT29" s="456"/>
      <c r="BU29" s="457"/>
      <c r="BV29" s="455">
        <v>2221798</v>
      </c>
      <c r="BW29" s="456"/>
      <c r="BX29" s="456"/>
      <c r="BY29" s="456"/>
      <c r="BZ29" s="456"/>
      <c r="CA29" s="456"/>
      <c r="CB29" s="456"/>
      <c r="CC29" s="457"/>
      <c r="CD29" s="173"/>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58"/>
      <c r="B30" s="437"/>
      <c r="C30" s="438"/>
      <c r="D30" s="439"/>
      <c r="E30" s="416"/>
      <c r="F30" s="417"/>
      <c r="G30" s="417"/>
      <c r="H30" s="417"/>
      <c r="I30" s="417"/>
      <c r="J30" s="417"/>
      <c r="K30" s="418"/>
      <c r="L30" s="419"/>
      <c r="M30" s="420"/>
      <c r="N30" s="420"/>
      <c r="O30" s="420"/>
      <c r="P30" s="421"/>
      <c r="Q30" s="419"/>
      <c r="R30" s="420"/>
      <c r="S30" s="420"/>
      <c r="T30" s="420"/>
      <c r="U30" s="420"/>
      <c r="V30" s="421"/>
      <c r="W30" s="422" t="s">
        <v>189</v>
      </c>
      <c r="X30" s="423"/>
      <c r="Y30" s="423"/>
      <c r="Z30" s="423"/>
      <c r="AA30" s="423"/>
      <c r="AB30" s="423"/>
      <c r="AC30" s="423"/>
      <c r="AD30" s="423"/>
      <c r="AE30" s="423"/>
      <c r="AF30" s="423"/>
      <c r="AG30" s="424"/>
      <c r="AH30" s="425">
        <v>97.2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50</v>
      </c>
      <c r="BD30" s="429"/>
      <c r="BE30" s="429"/>
      <c r="BF30" s="429"/>
      <c r="BG30" s="429"/>
      <c r="BH30" s="429"/>
      <c r="BI30" s="429"/>
      <c r="BJ30" s="429"/>
      <c r="BK30" s="429"/>
      <c r="BL30" s="429"/>
      <c r="BM30" s="430"/>
      <c r="BN30" s="489">
        <v>7258736</v>
      </c>
      <c r="BO30" s="490"/>
      <c r="BP30" s="490"/>
      <c r="BQ30" s="490"/>
      <c r="BR30" s="490"/>
      <c r="BS30" s="490"/>
      <c r="BT30" s="490"/>
      <c r="BU30" s="491"/>
      <c r="BV30" s="489">
        <v>7597695</v>
      </c>
      <c r="BW30" s="490"/>
      <c r="BX30" s="490"/>
      <c r="BY30" s="490"/>
      <c r="BZ30" s="490"/>
      <c r="CA30" s="490"/>
      <c r="CB30" s="490"/>
      <c r="CC30" s="491"/>
      <c r="CD30" s="174"/>
      <c r="CE30" s="175"/>
      <c r="CF30" s="175"/>
      <c r="CG30" s="175"/>
      <c r="CH30" s="175"/>
      <c r="CI30" s="175"/>
      <c r="CJ30" s="175"/>
      <c r="CK30" s="175"/>
      <c r="CL30" s="175"/>
      <c r="CM30" s="175"/>
      <c r="CN30" s="175"/>
      <c r="CO30" s="175"/>
      <c r="CP30" s="175"/>
      <c r="CQ30" s="175"/>
      <c r="CR30" s="175"/>
      <c r="CS30" s="176"/>
      <c r="CT30" s="177"/>
      <c r="CU30" s="178"/>
      <c r="CV30" s="178"/>
      <c r="CW30" s="178"/>
      <c r="CX30" s="178"/>
      <c r="CY30" s="178"/>
      <c r="CZ30" s="178"/>
      <c r="DA30" s="179"/>
      <c r="DB30" s="177"/>
      <c r="DC30" s="178"/>
      <c r="DD30" s="178"/>
      <c r="DE30" s="178"/>
      <c r="DF30" s="178"/>
      <c r="DG30" s="178"/>
      <c r="DH30" s="178"/>
      <c r="DI30" s="179"/>
    </row>
    <row r="31" spans="1:113" ht="13.5" customHeight="1" x14ac:dyDescent="0.15">
      <c r="A31" s="158"/>
      <c r="B31" s="180"/>
      <c r="DI31" s="181"/>
    </row>
    <row r="32" spans="1:113" ht="13.5" customHeight="1" x14ac:dyDescent="0.15">
      <c r="A32" s="158"/>
      <c r="B32" s="182"/>
      <c r="C32" s="414" t="s">
        <v>190</v>
      </c>
      <c r="D32" s="414"/>
      <c r="E32" s="414"/>
      <c r="F32" s="414"/>
      <c r="G32" s="414"/>
      <c r="H32" s="414"/>
      <c r="I32" s="414"/>
      <c r="J32" s="414"/>
      <c r="K32" s="414"/>
      <c r="L32" s="414"/>
      <c r="M32" s="414"/>
      <c r="N32" s="414"/>
      <c r="O32" s="414"/>
      <c r="P32" s="414"/>
      <c r="Q32" s="414"/>
      <c r="R32" s="414"/>
      <c r="S32" s="41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181"/>
    </row>
    <row r="33" spans="1:113" ht="13.5" customHeight="1" x14ac:dyDescent="0.15">
      <c r="A33" s="158"/>
      <c r="B33" s="182"/>
      <c r="C33" s="407" t="s">
        <v>196</v>
      </c>
      <c r="D33" s="407"/>
      <c r="E33" s="406" t="s">
        <v>197</v>
      </c>
      <c r="F33" s="406"/>
      <c r="G33" s="406"/>
      <c r="H33" s="406"/>
      <c r="I33" s="406"/>
      <c r="J33" s="406"/>
      <c r="K33" s="406"/>
      <c r="L33" s="406"/>
      <c r="M33" s="406"/>
      <c r="N33" s="406"/>
      <c r="O33" s="406"/>
      <c r="P33" s="406"/>
      <c r="Q33" s="406"/>
      <c r="R33" s="406"/>
      <c r="S33" s="406"/>
      <c r="T33" s="183"/>
      <c r="U33" s="407" t="s">
        <v>196</v>
      </c>
      <c r="V33" s="407"/>
      <c r="W33" s="406" t="s">
        <v>198</v>
      </c>
      <c r="X33" s="406"/>
      <c r="Y33" s="406"/>
      <c r="Z33" s="406"/>
      <c r="AA33" s="406"/>
      <c r="AB33" s="406"/>
      <c r="AC33" s="406"/>
      <c r="AD33" s="406"/>
      <c r="AE33" s="406"/>
      <c r="AF33" s="406"/>
      <c r="AG33" s="406"/>
      <c r="AH33" s="406"/>
      <c r="AI33" s="406"/>
      <c r="AJ33" s="406"/>
      <c r="AK33" s="406"/>
      <c r="AL33" s="183"/>
      <c r="AM33" s="407" t="s">
        <v>199</v>
      </c>
      <c r="AN33" s="407"/>
      <c r="AO33" s="406" t="s">
        <v>200</v>
      </c>
      <c r="AP33" s="406"/>
      <c r="AQ33" s="406"/>
      <c r="AR33" s="406"/>
      <c r="AS33" s="406"/>
      <c r="AT33" s="406"/>
      <c r="AU33" s="406"/>
      <c r="AV33" s="406"/>
      <c r="AW33" s="406"/>
      <c r="AX33" s="406"/>
      <c r="AY33" s="406"/>
      <c r="AZ33" s="406"/>
      <c r="BA33" s="406"/>
      <c r="BB33" s="406"/>
      <c r="BC33" s="406"/>
      <c r="BD33" s="184"/>
      <c r="BE33" s="406" t="s">
        <v>201</v>
      </c>
      <c r="BF33" s="406"/>
      <c r="BG33" s="406" t="s">
        <v>202</v>
      </c>
      <c r="BH33" s="406"/>
      <c r="BI33" s="406"/>
      <c r="BJ33" s="406"/>
      <c r="BK33" s="406"/>
      <c r="BL33" s="406"/>
      <c r="BM33" s="406"/>
      <c r="BN33" s="406"/>
      <c r="BO33" s="406"/>
      <c r="BP33" s="406"/>
      <c r="BQ33" s="406"/>
      <c r="BR33" s="406"/>
      <c r="BS33" s="406"/>
      <c r="BT33" s="406"/>
      <c r="BU33" s="406"/>
      <c r="BV33" s="184"/>
      <c r="BW33" s="407" t="s">
        <v>201</v>
      </c>
      <c r="BX33" s="407"/>
      <c r="BY33" s="406" t="s">
        <v>203</v>
      </c>
      <c r="BZ33" s="406"/>
      <c r="CA33" s="406"/>
      <c r="CB33" s="406"/>
      <c r="CC33" s="406"/>
      <c r="CD33" s="406"/>
      <c r="CE33" s="406"/>
      <c r="CF33" s="406"/>
      <c r="CG33" s="406"/>
      <c r="CH33" s="406"/>
      <c r="CI33" s="406"/>
      <c r="CJ33" s="406"/>
      <c r="CK33" s="406"/>
      <c r="CL33" s="406"/>
      <c r="CM33" s="406"/>
      <c r="CN33" s="183"/>
      <c r="CO33" s="407" t="s">
        <v>204</v>
      </c>
      <c r="CP33" s="407"/>
      <c r="CQ33" s="406" t="s">
        <v>205</v>
      </c>
      <c r="CR33" s="406"/>
      <c r="CS33" s="406"/>
      <c r="CT33" s="406"/>
      <c r="CU33" s="406"/>
      <c r="CV33" s="406"/>
      <c r="CW33" s="406"/>
      <c r="CX33" s="406"/>
      <c r="CY33" s="406"/>
      <c r="CZ33" s="406"/>
      <c r="DA33" s="406"/>
      <c r="DB33" s="406"/>
      <c r="DC33" s="406"/>
      <c r="DD33" s="406"/>
      <c r="DE33" s="406"/>
      <c r="DF33" s="183"/>
      <c r="DG33" s="405" t="s">
        <v>206</v>
      </c>
      <c r="DH33" s="405"/>
      <c r="DI33" s="185"/>
    </row>
    <row r="34" spans="1:113" ht="32.25" customHeight="1" x14ac:dyDescent="0.15">
      <c r="A34" s="158"/>
      <c r="B34" s="182"/>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58"/>
      <c r="U34" s="403">
        <f>IF(W34="","",MAX(C34:D43)+1)</f>
        <v>4</v>
      </c>
      <c r="V34" s="403"/>
      <c r="W34" s="404" t="str">
        <f>IF('各会計、関係団体の財政状況及び健全化判断比率'!B28="","",'各会計、関係団体の財政状況及び健全化判断比率'!B28)</f>
        <v>稲敷市国民健康保険特別会計</v>
      </c>
      <c r="X34" s="404"/>
      <c r="Y34" s="404"/>
      <c r="Z34" s="404"/>
      <c r="AA34" s="404"/>
      <c r="AB34" s="404"/>
      <c r="AC34" s="404"/>
      <c r="AD34" s="404"/>
      <c r="AE34" s="404"/>
      <c r="AF34" s="404"/>
      <c r="AG34" s="404"/>
      <c r="AH34" s="404"/>
      <c r="AI34" s="404"/>
      <c r="AJ34" s="404"/>
      <c r="AK34" s="404"/>
      <c r="AL34" s="158"/>
      <c r="AM34" s="403">
        <f>IF(AO34="","",MAX(C34:D43,U34:V43)+1)</f>
        <v>8</v>
      </c>
      <c r="AN34" s="403"/>
      <c r="AO34" s="404" t="str">
        <f>IF('各会計、関係団体の財政状況及び健全化判断比率'!B32="","",'各会計、関係団体の財政状況及び健全化判断比率'!B32)</f>
        <v>稲敷市水道事業会計</v>
      </c>
      <c r="AP34" s="404"/>
      <c r="AQ34" s="404"/>
      <c r="AR34" s="404"/>
      <c r="AS34" s="404"/>
      <c r="AT34" s="404"/>
      <c r="AU34" s="404"/>
      <c r="AV34" s="404"/>
      <c r="AW34" s="404"/>
      <c r="AX34" s="404"/>
      <c r="AY34" s="404"/>
      <c r="AZ34" s="404"/>
      <c r="BA34" s="404"/>
      <c r="BB34" s="404"/>
      <c r="BC34" s="404"/>
      <c r="BD34" s="158"/>
      <c r="BE34" s="403" t="str">
        <f>IF(BG34="","",MAX(C34:D43,U34:V43,AM34:AN43)+1)</f>
        <v/>
      </c>
      <c r="BF34" s="403"/>
      <c r="BG34" s="404"/>
      <c r="BH34" s="404"/>
      <c r="BI34" s="404"/>
      <c r="BJ34" s="404"/>
      <c r="BK34" s="404"/>
      <c r="BL34" s="404"/>
      <c r="BM34" s="404"/>
      <c r="BN34" s="404"/>
      <c r="BO34" s="404"/>
      <c r="BP34" s="404"/>
      <c r="BQ34" s="404"/>
      <c r="BR34" s="404"/>
      <c r="BS34" s="404"/>
      <c r="BT34" s="404"/>
      <c r="BU34" s="404"/>
      <c r="BV34" s="158"/>
      <c r="BW34" s="403">
        <f>IF(BY34="","",MAX(C34:D43,U34:V43,AM34:AN43,BE34:BF43)+1)</f>
        <v>11</v>
      </c>
      <c r="BX34" s="403"/>
      <c r="BY34" s="404" t="str">
        <f>IF('各会計、関係団体の財政状況及び健全化判断比率'!B68="","",'各会計、関係団体の財政状況及び健全化判断比率'!B68)</f>
        <v>茨城県市町村総合事務組合（一般会計）</v>
      </c>
      <c r="BZ34" s="404"/>
      <c r="CA34" s="404"/>
      <c r="CB34" s="404"/>
      <c r="CC34" s="404"/>
      <c r="CD34" s="404"/>
      <c r="CE34" s="404"/>
      <c r="CF34" s="404"/>
      <c r="CG34" s="404"/>
      <c r="CH34" s="404"/>
      <c r="CI34" s="404"/>
      <c r="CJ34" s="404"/>
      <c r="CK34" s="404"/>
      <c r="CL34" s="404"/>
      <c r="CM34" s="404"/>
      <c r="CN34" s="158"/>
      <c r="CO34" s="403">
        <f>IF(CQ34="","",MAX(C34:D43,U34:V43,AM34:AN43,BE34:BF43,BW34:BX43)+1)</f>
        <v>20</v>
      </c>
      <c r="CP34" s="403"/>
      <c r="CQ34" s="404" t="str">
        <f>IF('各会計、関係団体の財政状況及び健全化判断比率'!BS7="","",'各会計、関係団体の財政状況及び健全化判断比率'!BS7)</f>
        <v>稲敷市農業公社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185"/>
    </row>
    <row r="35" spans="1:113" ht="32.25" customHeight="1" x14ac:dyDescent="0.15">
      <c r="A35" s="158"/>
      <c r="B35" s="182"/>
      <c r="C35" s="403">
        <f>IF(E35="","",C34+1)</f>
        <v>2</v>
      </c>
      <c r="D35" s="403"/>
      <c r="E35" s="404" t="str">
        <f>IF('各会計、関係団体の財政状況及び健全化判断比率'!B8="","",'各会計、関係団体の財政状況及び健全化判断比率'!B8)</f>
        <v>稲敷市、稲敷郡町村及び一部事務組合公平委員会特別会計</v>
      </c>
      <c r="F35" s="404"/>
      <c r="G35" s="404"/>
      <c r="H35" s="404"/>
      <c r="I35" s="404"/>
      <c r="J35" s="404"/>
      <c r="K35" s="404"/>
      <c r="L35" s="404"/>
      <c r="M35" s="404"/>
      <c r="N35" s="404"/>
      <c r="O35" s="404"/>
      <c r="P35" s="404"/>
      <c r="Q35" s="404"/>
      <c r="R35" s="404"/>
      <c r="S35" s="404"/>
      <c r="T35" s="158"/>
      <c r="U35" s="403">
        <f>IF(W35="","",U34+1)</f>
        <v>5</v>
      </c>
      <c r="V35" s="403"/>
      <c r="W35" s="404" t="str">
        <f>IF('各会計、関係団体の財政状況及び健全化判断比率'!B29="","",'各会計、関係団体の財政状況及び健全化判断比率'!B29)</f>
        <v>稲敷市介護保険特別会計</v>
      </c>
      <c r="X35" s="404"/>
      <c r="Y35" s="404"/>
      <c r="Z35" s="404"/>
      <c r="AA35" s="404"/>
      <c r="AB35" s="404"/>
      <c r="AC35" s="404"/>
      <c r="AD35" s="404"/>
      <c r="AE35" s="404"/>
      <c r="AF35" s="404"/>
      <c r="AG35" s="404"/>
      <c r="AH35" s="404"/>
      <c r="AI35" s="404"/>
      <c r="AJ35" s="404"/>
      <c r="AK35" s="404"/>
      <c r="AL35" s="158"/>
      <c r="AM35" s="403">
        <f t="shared" ref="AM35:AM43" si="0">IF(AO35="","",AM34+1)</f>
        <v>9</v>
      </c>
      <c r="AN35" s="403"/>
      <c r="AO35" s="404" t="str">
        <f>IF('各会計、関係団体の財政状況及び健全化判断比率'!B33="","",'各会計、関係団体の財政状況及び健全化判断比率'!B33)</f>
        <v>稲敷市工業用水道事業会計</v>
      </c>
      <c r="AP35" s="404"/>
      <c r="AQ35" s="404"/>
      <c r="AR35" s="404"/>
      <c r="AS35" s="404"/>
      <c r="AT35" s="404"/>
      <c r="AU35" s="404"/>
      <c r="AV35" s="404"/>
      <c r="AW35" s="404"/>
      <c r="AX35" s="404"/>
      <c r="AY35" s="404"/>
      <c r="AZ35" s="404"/>
      <c r="BA35" s="404"/>
      <c r="BB35" s="404"/>
      <c r="BC35" s="404"/>
      <c r="BD35" s="158"/>
      <c r="BE35" s="403" t="str">
        <f t="shared" ref="BE35:BE43" si="1">IF(BG35="","",BE34+1)</f>
        <v/>
      </c>
      <c r="BF35" s="403"/>
      <c r="BG35" s="404"/>
      <c r="BH35" s="404"/>
      <c r="BI35" s="404"/>
      <c r="BJ35" s="404"/>
      <c r="BK35" s="404"/>
      <c r="BL35" s="404"/>
      <c r="BM35" s="404"/>
      <c r="BN35" s="404"/>
      <c r="BO35" s="404"/>
      <c r="BP35" s="404"/>
      <c r="BQ35" s="404"/>
      <c r="BR35" s="404"/>
      <c r="BS35" s="404"/>
      <c r="BT35" s="404"/>
      <c r="BU35" s="404"/>
      <c r="BV35" s="158"/>
      <c r="BW35" s="403">
        <f t="shared" ref="BW35:BW43" si="2">IF(BY35="","",BW34+1)</f>
        <v>12</v>
      </c>
      <c r="BX35" s="403"/>
      <c r="BY35" s="404" t="str">
        <f>IF('各会計、関係団体の財政状況及び健全化判断比率'!B69="","",'各会計、関係団体の財政状況及び健全化判断比率'!B69)</f>
        <v>茨城県市町村総合事務組合
（県民交通災害共済事業特別会計）</v>
      </c>
      <c r="BZ35" s="404"/>
      <c r="CA35" s="404"/>
      <c r="CB35" s="404"/>
      <c r="CC35" s="404"/>
      <c r="CD35" s="404"/>
      <c r="CE35" s="404"/>
      <c r="CF35" s="404"/>
      <c r="CG35" s="404"/>
      <c r="CH35" s="404"/>
      <c r="CI35" s="404"/>
      <c r="CJ35" s="404"/>
      <c r="CK35" s="404"/>
      <c r="CL35" s="404"/>
      <c r="CM35" s="404"/>
      <c r="CN35" s="158"/>
      <c r="CO35" s="403">
        <f t="shared" ref="CO35:CO43" si="3">IF(CQ35="","",CO34+1)</f>
        <v>21</v>
      </c>
      <c r="CP35" s="403"/>
      <c r="CQ35" s="404" t="str">
        <f>IF('各会計、関係団体の財政状況及び健全化判断比率'!BS8="","",'各会計、関係団体の財政状況及び健全化判断比率'!BS8)</f>
        <v>いなしきエナジー</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185"/>
    </row>
    <row r="36" spans="1:113" ht="32.25" customHeight="1" x14ac:dyDescent="0.15">
      <c r="A36" s="158"/>
      <c r="B36" s="182"/>
      <c r="C36" s="403">
        <f>IF(E36="","",C35+1)</f>
        <v>3</v>
      </c>
      <c r="D36" s="403"/>
      <c r="E36" s="404" t="str">
        <f>IF('各会計、関係団体の財政状況及び健全化判断比率'!B9="","",'各会計、関係団体の財政状況及び健全化判断比率'!B9)</f>
        <v>稲敷市基幹水利施設管理事業特別会計</v>
      </c>
      <c r="F36" s="404"/>
      <c r="G36" s="404"/>
      <c r="H36" s="404"/>
      <c r="I36" s="404"/>
      <c r="J36" s="404"/>
      <c r="K36" s="404"/>
      <c r="L36" s="404"/>
      <c r="M36" s="404"/>
      <c r="N36" s="404"/>
      <c r="O36" s="404"/>
      <c r="P36" s="404"/>
      <c r="Q36" s="404"/>
      <c r="R36" s="404"/>
      <c r="S36" s="404"/>
      <c r="T36" s="158"/>
      <c r="U36" s="403">
        <f t="shared" ref="U36:U43" si="4">IF(W36="","",U35+1)</f>
        <v>6</v>
      </c>
      <c r="V36" s="403"/>
      <c r="W36" s="404" t="str">
        <f>IF('各会計、関係団体の財政状況及び健全化判断比率'!B30="","",'各会計、関係団体の財政状況及び健全化判断比率'!B30)</f>
        <v>稲敷市後期高齢者医療特別会計</v>
      </c>
      <c r="X36" s="404"/>
      <c r="Y36" s="404"/>
      <c r="Z36" s="404"/>
      <c r="AA36" s="404"/>
      <c r="AB36" s="404"/>
      <c r="AC36" s="404"/>
      <c r="AD36" s="404"/>
      <c r="AE36" s="404"/>
      <c r="AF36" s="404"/>
      <c r="AG36" s="404"/>
      <c r="AH36" s="404"/>
      <c r="AI36" s="404"/>
      <c r="AJ36" s="404"/>
      <c r="AK36" s="404"/>
      <c r="AL36" s="158"/>
      <c r="AM36" s="403">
        <f t="shared" si="0"/>
        <v>10</v>
      </c>
      <c r="AN36" s="403"/>
      <c r="AO36" s="404" t="str">
        <f>IF('各会計、関係団体の財政状況及び健全化判断比率'!B34="","",'各会計、関係団体の財政状況及び健全化判断比率'!B34)</f>
        <v>稲敷市下水道事業会計</v>
      </c>
      <c r="AP36" s="404"/>
      <c r="AQ36" s="404"/>
      <c r="AR36" s="404"/>
      <c r="AS36" s="404"/>
      <c r="AT36" s="404"/>
      <c r="AU36" s="404"/>
      <c r="AV36" s="404"/>
      <c r="AW36" s="404"/>
      <c r="AX36" s="404"/>
      <c r="AY36" s="404"/>
      <c r="AZ36" s="404"/>
      <c r="BA36" s="404"/>
      <c r="BB36" s="404"/>
      <c r="BC36" s="404"/>
      <c r="BD36" s="158"/>
      <c r="BE36" s="403" t="str">
        <f t="shared" si="1"/>
        <v/>
      </c>
      <c r="BF36" s="403"/>
      <c r="BG36" s="404"/>
      <c r="BH36" s="404"/>
      <c r="BI36" s="404"/>
      <c r="BJ36" s="404"/>
      <c r="BK36" s="404"/>
      <c r="BL36" s="404"/>
      <c r="BM36" s="404"/>
      <c r="BN36" s="404"/>
      <c r="BO36" s="404"/>
      <c r="BP36" s="404"/>
      <c r="BQ36" s="404"/>
      <c r="BR36" s="404"/>
      <c r="BS36" s="404"/>
      <c r="BT36" s="404"/>
      <c r="BU36" s="404"/>
      <c r="BV36" s="158"/>
      <c r="BW36" s="403">
        <f t="shared" si="2"/>
        <v>13</v>
      </c>
      <c r="BX36" s="403"/>
      <c r="BY36" s="404" t="str">
        <f>IF('各会計、関係団体の財政状況及び健全化判断比率'!B70="","",'各会計、関係団体の財政状況及び健全化判断比率'!B70)</f>
        <v>茨城租税債権管理機構（一般会計）</v>
      </c>
      <c r="BZ36" s="404"/>
      <c r="CA36" s="404"/>
      <c r="CB36" s="404"/>
      <c r="CC36" s="404"/>
      <c r="CD36" s="404"/>
      <c r="CE36" s="404"/>
      <c r="CF36" s="404"/>
      <c r="CG36" s="404"/>
      <c r="CH36" s="404"/>
      <c r="CI36" s="404"/>
      <c r="CJ36" s="404"/>
      <c r="CK36" s="404"/>
      <c r="CL36" s="404"/>
      <c r="CM36" s="404"/>
      <c r="CN36" s="158"/>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185"/>
    </row>
    <row r="37" spans="1:113" ht="32.25" customHeight="1" x14ac:dyDescent="0.15">
      <c r="A37" s="158"/>
      <c r="B37" s="182"/>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58"/>
      <c r="U37" s="403">
        <f t="shared" si="4"/>
        <v>7</v>
      </c>
      <c r="V37" s="403"/>
      <c r="W37" s="404" t="str">
        <f>IF('各会計、関係団体の財政状況及び健全化判断比率'!B31="","",'各会計、関係団体の財政状況及び健全化判断比率'!B31)</f>
        <v>稲敷市介護サービス事業特別会計</v>
      </c>
      <c r="X37" s="404"/>
      <c r="Y37" s="404"/>
      <c r="Z37" s="404"/>
      <c r="AA37" s="404"/>
      <c r="AB37" s="404"/>
      <c r="AC37" s="404"/>
      <c r="AD37" s="404"/>
      <c r="AE37" s="404"/>
      <c r="AF37" s="404"/>
      <c r="AG37" s="404"/>
      <c r="AH37" s="404"/>
      <c r="AI37" s="404"/>
      <c r="AJ37" s="404"/>
      <c r="AK37" s="404"/>
      <c r="AL37" s="158"/>
      <c r="AM37" s="403" t="str">
        <f t="shared" si="0"/>
        <v/>
      </c>
      <c r="AN37" s="403"/>
      <c r="AO37" s="404"/>
      <c r="AP37" s="404"/>
      <c r="AQ37" s="404"/>
      <c r="AR37" s="404"/>
      <c r="AS37" s="404"/>
      <c r="AT37" s="404"/>
      <c r="AU37" s="404"/>
      <c r="AV37" s="404"/>
      <c r="AW37" s="404"/>
      <c r="AX37" s="404"/>
      <c r="AY37" s="404"/>
      <c r="AZ37" s="404"/>
      <c r="BA37" s="404"/>
      <c r="BB37" s="404"/>
      <c r="BC37" s="404"/>
      <c r="BD37" s="158"/>
      <c r="BE37" s="403" t="str">
        <f t="shared" si="1"/>
        <v/>
      </c>
      <c r="BF37" s="403"/>
      <c r="BG37" s="404"/>
      <c r="BH37" s="404"/>
      <c r="BI37" s="404"/>
      <c r="BJ37" s="404"/>
      <c r="BK37" s="404"/>
      <c r="BL37" s="404"/>
      <c r="BM37" s="404"/>
      <c r="BN37" s="404"/>
      <c r="BO37" s="404"/>
      <c r="BP37" s="404"/>
      <c r="BQ37" s="404"/>
      <c r="BR37" s="404"/>
      <c r="BS37" s="404"/>
      <c r="BT37" s="404"/>
      <c r="BU37" s="404"/>
      <c r="BV37" s="158"/>
      <c r="BW37" s="403">
        <f t="shared" si="2"/>
        <v>14</v>
      </c>
      <c r="BX37" s="403"/>
      <c r="BY37" s="404" t="str">
        <f>IF('各会計、関係団体の財政状況及び健全化判断比率'!B71="","",'各会計、関係団体の財政状況及び健全化判断比率'!B71)</f>
        <v>茨城県後期高齢者医療広域連合
（一般会計）</v>
      </c>
      <c r="BZ37" s="404"/>
      <c r="CA37" s="404"/>
      <c r="CB37" s="404"/>
      <c r="CC37" s="404"/>
      <c r="CD37" s="404"/>
      <c r="CE37" s="404"/>
      <c r="CF37" s="404"/>
      <c r="CG37" s="404"/>
      <c r="CH37" s="404"/>
      <c r="CI37" s="404"/>
      <c r="CJ37" s="404"/>
      <c r="CK37" s="404"/>
      <c r="CL37" s="404"/>
      <c r="CM37" s="404"/>
      <c r="CN37" s="158"/>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185"/>
    </row>
    <row r="38" spans="1:113" ht="32.25" customHeight="1" x14ac:dyDescent="0.15">
      <c r="A38" s="158"/>
      <c r="B38" s="182"/>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58"/>
      <c r="U38" s="403" t="str">
        <f t="shared" si="4"/>
        <v/>
      </c>
      <c r="V38" s="403"/>
      <c r="W38" s="404"/>
      <c r="X38" s="404"/>
      <c r="Y38" s="404"/>
      <c r="Z38" s="404"/>
      <c r="AA38" s="404"/>
      <c r="AB38" s="404"/>
      <c r="AC38" s="404"/>
      <c r="AD38" s="404"/>
      <c r="AE38" s="404"/>
      <c r="AF38" s="404"/>
      <c r="AG38" s="404"/>
      <c r="AH38" s="404"/>
      <c r="AI38" s="404"/>
      <c r="AJ38" s="404"/>
      <c r="AK38" s="404"/>
      <c r="AL38" s="158"/>
      <c r="AM38" s="403" t="str">
        <f t="shared" si="0"/>
        <v/>
      </c>
      <c r="AN38" s="403"/>
      <c r="AO38" s="404"/>
      <c r="AP38" s="404"/>
      <c r="AQ38" s="404"/>
      <c r="AR38" s="404"/>
      <c r="AS38" s="404"/>
      <c r="AT38" s="404"/>
      <c r="AU38" s="404"/>
      <c r="AV38" s="404"/>
      <c r="AW38" s="404"/>
      <c r="AX38" s="404"/>
      <c r="AY38" s="404"/>
      <c r="AZ38" s="404"/>
      <c r="BA38" s="404"/>
      <c r="BB38" s="404"/>
      <c r="BC38" s="404"/>
      <c r="BD38" s="158"/>
      <c r="BE38" s="403" t="str">
        <f t="shared" si="1"/>
        <v/>
      </c>
      <c r="BF38" s="403"/>
      <c r="BG38" s="404"/>
      <c r="BH38" s="404"/>
      <c r="BI38" s="404"/>
      <c r="BJ38" s="404"/>
      <c r="BK38" s="404"/>
      <c r="BL38" s="404"/>
      <c r="BM38" s="404"/>
      <c r="BN38" s="404"/>
      <c r="BO38" s="404"/>
      <c r="BP38" s="404"/>
      <c r="BQ38" s="404"/>
      <c r="BR38" s="404"/>
      <c r="BS38" s="404"/>
      <c r="BT38" s="404"/>
      <c r="BU38" s="404"/>
      <c r="BV38" s="158"/>
      <c r="BW38" s="403">
        <f t="shared" si="2"/>
        <v>15</v>
      </c>
      <c r="BX38" s="403"/>
      <c r="BY38" s="404" t="str">
        <f>IF('各会計、関係団体の財政状況及び健全化判断比率'!B72="","",'各会計、関係団体の財政状況及び健全化判断比率'!B72)</f>
        <v>茨城県後期高齢者医療広域連合
（後期高齢医療特別会計）</v>
      </c>
      <c r="BZ38" s="404"/>
      <c r="CA38" s="404"/>
      <c r="CB38" s="404"/>
      <c r="CC38" s="404"/>
      <c r="CD38" s="404"/>
      <c r="CE38" s="404"/>
      <c r="CF38" s="404"/>
      <c r="CG38" s="404"/>
      <c r="CH38" s="404"/>
      <c r="CI38" s="404"/>
      <c r="CJ38" s="404"/>
      <c r="CK38" s="404"/>
      <c r="CL38" s="404"/>
      <c r="CM38" s="404"/>
      <c r="CN38" s="158"/>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185"/>
    </row>
    <row r="39" spans="1:113" ht="32.25" customHeight="1" x14ac:dyDescent="0.15">
      <c r="A39" s="158"/>
      <c r="B39" s="182"/>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58"/>
      <c r="U39" s="403" t="str">
        <f t="shared" si="4"/>
        <v/>
      </c>
      <c r="V39" s="403"/>
      <c r="W39" s="404"/>
      <c r="X39" s="404"/>
      <c r="Y39" s="404"/>
      <c r="Z39" s="404"/>
      <c r="AA39" s="404"/>
      <c r="AB39" s="404"/>
      <c r="AC39" s="404"/>
      <c r="AD39" s="404"/>
      <c r="AE39" s="404"/>
      <c r="AF39" s="404"/>
      <c r="AG39" s="404"/>
      <c r="AH39" s="404"/>
      <c r="AI39" s="404"/>
      <c r="AJ39" s="404"/>
      <c r="AK39" s="404"/>
      <c r="AL39" s="158"/>
      <c r="AM39" s="403" t="str">
        <f t="shared" si="0"/>
        <v/>
      </c>
      <c r="AN39" s="403"/>
      <c r="AO39" s="404"/>
      <c r="AP39" s="404"/>
      <c r="AQ39" s="404"/>
      <c r="AR39" s="404"/>
      <c r="AS39" s="404"/>
      <c r="AT39" s="404"/>
      <c r="AU39" s="404"/>
      <c r="AV39" s="404"/>
      <c r="AW39" s="404"/>
      <c r="AX39" s="404"/>
      <c r="AY39" s="404"/>
      <c r="AZ39" s="404"/>
      <c r="BA39" s="404"/>
      <c r="BB39" s="404"/>
      <c r="BC39" s="404"/>
      <c r="BD39" s="158"/>
      <c r="BE39" s="403" t="str">
        <f t="shared" si="1"/>
        <v/>
      </c>
      <c r="BF39" s="403"/>
      <c r="BG39" s="404"/>
      <c r="BH39" s="404"/>
      <c r="BI39" s="404"/>
      <c r="BJ39" s="404"/>
      <c r="BK39" s="404"/>
      <c r="BL39" s="404"/>
      <c r="BM39" s="404"/>
      <c r="BN39" s="404"/>
      <c r="BO39" s="404"/>
      <c r="BP39" s="404"/>
      <c r="BQ39" s="404"/>
      <c r="BR39" s="404"/>
      <c r="BS39" s="404"/>
      <c r="BT39" s="404"/>
      <c r="BU39" s="404"/>
      <c r="BV39" s="158"/>
      <c r="BW39" s="403">
        <f t="shared" si="2"/>
        <v>16</v>
      </c>
      <c r="BX39" s="403"/>
      <c r="BY39" s="404" t="str">
        <f>IF('各会計、関係団体の財政状況及び健全化判断比率'!B73="","",'各会計、関係団体の財政状況及び健全化判断比率'!B73)</f>
        <v>龍ヶ崎地方衛生組合（一般会計）</v>
      </c>
      <c r="BZ39" s="404"/>
      <c r="CA39" s="404"/>
      <c r="CB39" s="404"/>
      <c r="CC39" s="404"/>
      <c r="CD39" s="404"/>
      <c r="CE39" s="404"/>
      <c r="CF39" s="404"/>
      <c r="CG39" s="404"/>
      <c r="CH39" s="404"/>
      <c r="CI39" s="404"/>
      <c r="CJ39" s="404"/>
      <c r="CK39" s="404"/>
      <c r="CL39" s="404"/>
      <c r="CM39" s="404"/>
      <c r="CN39" s="158"/>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185"/>
    </row>
    <row r="40" spans="1:113" ht="32.25" customHeight="1" x14ac:dyDescent="0.15">
      <c r="A40" s="158"/>
      <c r="B40" s="182"/>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58"/>
      <c r="U40" s="403" t="str">
        <f t="shared" si="4"/>
        <v/>
      </c>
      <c r="V40" s="403"/>
      <c r="W40" s="404"/>
      <c r="X40" s="404"/>
      <c r="Y40" s="404"/>
      <c r="Z40" s="404"/>
      <c r="AA40" s="404"/>
      <c r="AB40" s="404"/>
      <c r="AC40" s="404"/>
      <c r="AD40" s="404"/>
      <c r="AE40" s="404"/>
      <c r="AF40" s="404"/>
      <c r="AG40" s="404"/>
      <c r="AH40" s="404"/>
      <c r="AI40" s="404"/>
      <c r="AJ40" s="404"/>
      <c r="AK40" s="404"/>
      <c r="AL40" s="158"/>
      <c r="AM40" s="403" t="str">
        <f t="shared" si="0"/>
        <v/>
      </c>
      <c r="AN40" s="403"/>
      <c r="AO40" s="404"/>
      <c r="AP40" s="404"/>
      <c r="AQ40" s="404"/>
      <c r="AR40" s="404"/>
      <c r="AS40" s="404"/>
      <c r="AT40" s="404"/>
      <c r="AU40" s="404"/>
      <c r="AV40" s="404"/>
      <c r="AW40" s="404"/>
      <c r="AX40" s="404"/>
      <c r="AY40" s="404"/>
      <c r="AZ40" s="404"/>
      <c r="BA40" s="404"/>
      <c r="BB40" s="404"/>
      <c r="BC40" s="404"/>
      <c r="BD40" s="158"/>
      <c r="BE40" s="403" t="str">
        <f t="shared" si="1"/>
        <v/>
      </c>
      <c r="BF40" s="403"/>
      <c r="BG40" s="404"/>
      <c r="BH40" s="404"/>
      <c r="BI40" s="404"/>
      <c r="BJ40" s="404"/>
      <c r="BK40" s="404"/>
      <c r="BL40" s="404"/>
      <c r="BM40" s="404"/>
      <c r="BN40" s="404"/>
      <c r="BO40" s="404"/>
      <c r="BP40" s="404"/>
      <c r="BQ40" s="404"/>
      <c r="BR40" s="404"/>
      <c r="BS40" s="404"/>
      <c r="BT40" s="404"/>
      <c r="BU40" s="404"/>
      <c r="BV40" s="158"/>
      <c r="BW40" s="403">
        <f t="shared" si="2"/>
        <v>17</v>
      </c>
      <c r="BX40" s="403"/>
      <c r="BY40" s="404" t="str">
        <f>IF('各会計、関係団体の財政状況及び健全化判断比率'!B74="","",'各会計、関係団体の財政状況及び健全化判断比率'!B74)</f>
        <v>江戸崎地方衛生土木組合（一般会計）</v>
      </c>
      <c r="BZ40" s="404"/>
      <c r="CA40" s="404"/>
      <c r="CB40" s="404"/>
      <c r="CC40" s="404"/>
      <c r="CD40" s="404"/>
      <c r="CE40" s="404"/>
      <c r="CF40" s="404"/>
      <c r="CG40" s="404"/>
      <c r="CH40" s="404"/>
      <c r="CI40" s="404"/>
      <c r="CJ40" s="404"/>
      <c r="CK40" s="404"/>
      <c r="CL40" s="404"/>
      <c r="CM40" s="404"/>
      <c r="CN40" s="158"/>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185"/>
    </row>
    <row r="41" spans="1:113" ht="32.25" customHeight="1" x14ac:dyDescent="0.15">
      <c r="A41" s="158"/>
      <c r="B41" s="182"/>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58"/>
      <c r="U41" s="403" t="str">
        <f t="shared" si="4"/>
        <v/>
      </c>
      <c r="V41" s="403"/>
      <c r="W41" s="404"/>
      <c r="X41" s="404"/>
      <c r="Y41" s="404"/>
      <c r="Z41" s="404"/>
      <c r="AA41" s="404"/>
      <c r="AB41" s="404"/>
      <c r="AC41" s="404"/>
      <c r="AD41" s="404"/>
      <c r="AE41" s="404"/>
      <c r="AF41" s="404"/>
      <c r="AG41" s="404"/>
      <c r="AH41" s="404"/>
      <c r="AI41" s="404"/>
      <c r="AJ41" s="404"/>
      <c r="AK41" s="404"/>
      <c r="AL41" s="158"/>
      <c r="AM41" s="403" t="str">
        <f t="shared" si="0"/>
        <v/>
      </c>
      <c r="AN41" s="403"/>
      <c r="AO41" s="404"/>
      <c r="AP41" s="404"/>
      <c r="AQ41" s="404"/>
      <c r="AR41" s="404"/>
      <c r="AS41" s="404"/>
      <c r="AT41" s="404"/>
      <c r="AU41" s="404"/>
      <c r="AV41" s="404"/>
      <c r="AW41" s="404"/>
      <c r="AX41" s="404"/>
      <c r="AY41" s="404"/>
      <c r="AZ41" s="404"/>
      <c r="BA41" s="404"/>
      <c r="BB41" s="404"/>
      <c r="BC41" s="404"/>
      <c r="BD41" s="158"/>
      <c r="BE41" s="403" t="str">
        <f t="shared" si="1"/>
        <v/>
      </c>
      <c r="BF41" s="403"/>
      <c r="BG41" s="404"/>
      <c r="BH41" s="404"/>
      <c r="BI41" s="404"/>
      <c r="BJ41" s="404"/>
      <c r="BK41" s="404"/>
      <c r="BL41" s="404"/>
      <c r="BM41" s="404"/>
      <c r="BN41" s="404"/>
      <c r="BO41" s="404"/>
      <c r="BP41" s="404"/>
      <c r="BQ41" s="404"/>
      <c r="BR41" s="404"/>
      <c r="BS41" s="404"/>
      <c r="BT41" s="404"/>
      <c r="BU41" s="404"/>
      <c r="BV41" s="158"/>
      <c r="BW41" s="403">
        <f t="shared" si="2"/>
        <v>18</v>
      </c>
      <c r="BX41" s="403"/>
      <c r="BY41" s="404" t="str">
        <f>IF('各会計、関係団体の財政状況及び健全化判断比率'!B75="","",'各会計、関係団体の財政状況及び健全化判断比率'!B75)</f>
        <v>稲敷地方広域市町村圏事務組合
（一般会計）</v>
      </c>
      <c r="BZ41" s="404"/>
      <c r="CA41" s="404"/>
      <c r="CB41" s="404"/>
      <c r="CC41" s="404"/>
      <c r="CD41" s="404"/>
      <c r="CE41" s="404"/>
      <c r="CF41" s="404"/>
      <c r="CG41" s="404"/>
      <c r="CH41" s="404"/>
      <c r="CI41" s="404"/>
      <c r="CJ41" s="404"/>
      <c r="CK41" s="404"/>
      <c r="CL41" s="404"/>
      <c r="CM41" s="404"/>
      <c r="CN41" s="158"/>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185"/>
    </row>
    <row r="42" spans="1:113" ht="32.25" customHeight="1" x14ac:dyDescent="0.15">
      <c r="B42" s="182"/>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58"/>
      <c r="U42" s="403" t="str">
        <f t="shared" si="4"/>
        <v/>
      </c>
      <c r="V42" s="403"/>
      <c r="W42" s="404"/>
      <c r="X42" s="404"/>
      <c r="Y42" s="404"/>
      <c r="Z42" s="404"/>
      <c r="AA42" s="404"/>
      <c r="AB42" s="404"/>
      <c r="AC42" s="404"/>
      <c r="AD42" s="404"/>
      <c r="AE42" s="404"/>
      <c r="AF42" s="404"/>
      <c r="AG42" s="404"/>
      <c r="AH42" s="404"/>
      <c r="AI42" s="404"/>
      <c r="AJ42" s="404"/>
      <c r="AK42" s="404"/>
      <c r="AL42" s="158"/>
      <c r="AM42" s="403" t="str">
        <f t="shared" si="0"/>
        <v/>
      </c>
      <c r="AN42" s="403"/>
      <c r="AO42" s="404"/>
      <c r="AP42" s="404"/>
      <c r="AQ42" s="404"/>
      <c r="AR42" s="404"/>
      <c r="AS42" s="404"/>
      <c r="AT42" s="404"/>
      <c r="AU42" s="404"/>
      <c r="AV42" s="404"/>
      <c r="AW42" s="404"/>
      <c r="AX42" s="404"/>
      <c r="AY42" s="404"/>
      <c r="AZ42" s="404"/>
      <c r="BA42" s="404"/>
      <c r="BB42" s="404"/>
      <c r="BC42" s="404"/>
      <c r="BD42" s="158"/>
      <c r="BE42" s="403" t="str">
        <f t="shared" si="1"/>
        <v/>
      </c>
      <c r="BF42" s="403"/>
      <c r="BG42" s="404"/>
      <c r="BH42" s="404"/>
      <c r="BI42" s="404"/>
      <c r="BJ42" s="404"/>
      <c r="BK42" s="404"/>
      <c r="BL42" s="404"/>
      <c r="BM42" s="404"/>
      <c r="BN42" s="404"/>
      <c r="BO42" s="404"/>
      <c r="BP42" s="404"/>
      <c r="BQ42" s="404"/>
      <c r="BR42" s="404"/>
      <c r="BS42" s="404"/>
      <c r="BT42" s="404"/>
      <c r="BU42" s="404"/>
      <c r="BV42" s="158"/>
      <c r="BW42" s="403">
        <f t="shared" si="2"/>
        <v>19</v>
      </c>
      <c r="BX42" s="403"/>
      <c r="BY42" s="404" t="str">
        <f>IF('各会計、関係団体の財政状況及び健全化判断比率'!B76="","",'各会計、関係団体の財政状況及び健全化判断比率'!B76)</f>
        <v>稲敷地方広域市町村圏事務組合
（水防事業特別会計）</v>
      </c>
      <c r="BZ42" s="404"/>
      <c r="CA42" s="404"/>
      <c r="CB42" s="404"/>
      <c r="CC42" s="404"/>
      <c r="CD42" s="404"/>
      <c r="CE42" s="404"/>
      <c r="CF42" s="404"/>
      <c r="CG42" s="404"/>
      <c r="CH42" s="404"/>
      <c r="CI42" s="404"/>
      <c r="CJ42" s="404"/>
      <c r="CK42" s="404"/>
      <c r="CL42" s="404"/>
      <c r="CM42" s="404"/>
      <c r="CN42" s="158"/>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185"/>
    </row>
    <row r="43" spans="1:113" ht="32.25" customHeight="1" x14ac:dyDescent="0.15">
      <c r="B43" s="182"/>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58"/>
      <c r="U43" s="403" t="str">
        <f t="shared" si="4"/>
        <v/>
      </c>
      <c r="V43" s="403"/>
      <c r="W43" s="404"/>
      <c r="X43" s="404"/>
      <c r="Y43" s="404"/>
      <c r="Z43" s="404"/>
      <c r="AA43" s="404"/>
      <c r="AB43" s="404"/>
      <c r="AC43" s="404"/>
      <c r="AD43" s="404"/>
      <c r="AE43" s="404"/>
      <c r="AF43" s="404"/>
      <c r="AG43" s="404"/>
      <c r="AH43" s="404"/>
      <c r="AI43" s="404"/>
      <c r="AJ43" s="404"/>
      <c r="AK43" s="404"/>
      <c r="AL43" s="158"/>
      <c r="AM43" s="403" t="str">
        <f t="shared" si="0"/>
        <v/>
      </c>
      <c r="AN43" s="403"/>
      <c r="AO43" s="404"/>
      <c r="AP43" s="404"/>
      <c r="AQ43" s="404"/>
      <c r="AR43" s="404"/>
      <c r="AS43" s="404"/>
      <c r="AT43" s="404"/>
      <c r="AU43" s="404"/>
      <c r="AV43" s="404"/>
      <c r="AW43" s="404"/>
      <c r="AX43" s="404"/>
      <c r="AY43" s="404"/>
      <c r="AZ43" s="404"/>
      <c r="BA43" s="404"/>
      <c r="BB43" s="404"/>
      <c r="BC43" s="404"/>
      <c r="BD43" s="158"/>
      <c r="BE43" s="403" t="str">
        <f t="shared" si="1"/>
        <v/>
      </c>
      <c r="BF43" s="403"/>
      <c r="BG43" s="404"/>
      <c r="BH43" s="404"/>
      <c r="BI43" s="404"/>
      <c r="BJ43" s="404"/>
      <c r="BK43" s="404"/>
      <c r="BL43" s="404"/>
      <c r="BM43" s="404"/>
      <c r="BN43" s="404"/>
      <c r="BO43" s="404"/>
      <c r="BP43" s="404"/>
      <c r="BQ43" s="404"/>
      <c r="BR43" s="404"/>
      <c r="BS43" s="404"/>
      <c r="BT43" s="404"/>
      <c r="BU43" s="404"/>
      <c r="BV43" s="158"/>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58"/>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185"/>
    </row>
    <row r="44" spans="1:113" ht="13.5" customHeight="1" thickBot="1" x14ac:dyDescent="0.2">
      <c r="B44" s="186"/>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c r="BL44" s="187"/>
      <c r="BM44" s="187"/>
      <c r="BN44" s="187"/>
      <c r="BO44" s="187"/>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c r="CL44" s="187"/>
      <c r="CM44" s="187"/>
      <c r="CN44" s="187"/>
      <c r="CO44" s="187"/>
      <c r="CP44" s="187"/>
      <c r="CQ44" s="187"/>
      <c r="CR44" s="187"/>
      <c r="CS44" s="187"/>
      <c r="CT44" s="187"/>
      <c r="CU44" s="187"/>
      <c r="CV44" s="187"/>
      <c r="CW44" s="187"/>
      <c r="CX44" s="187"/>
      <c r="CY44" s="187"/>
      <c r="CZ44" s="187"/>
      <c r="DA44" s="187"/>
      <c r="DB44" s="187"/>
      <c r="DC44" s="187"/>
      <c r="DD44" s="187"/>
      <c r="DE44" s="187"/>
      <c r="DF44" s="187"/>
      <c r="DG44" s="187"/>
      <c r="DH44" s="187"/>
      <c r="DI44" s="188"/>
    </row>
    <row r="45" spans="1:113" x14ac:dyDescent="0.15"/>
    <row r="46" spans="1:113" x14ac:dyDescent="0.15">
      <c r="B46" s="157"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9D2VVTuO+RhLdi+dhKhTqOQjBjH/rZHY1WKeRC+5SR/mBVewXXGE501hajjC4jEaFycYdcPi9uAU/OahWDIdRg==" saltValue="dunOGLkw7ieOSWqBKIElH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91" customWidth="1"/>
    <col min="2" max="2" width="2.375" style="191" customWidth="1"/>
    <col min="3" max="16" width="2.625" style="191" customWidth="1"/>
    <col min="17" max="17" width="2.375" style="191" customWidth="1"/>
    <col min="18" max="95" width="1.625" style="191" customWidth="1"/>
    <col min="96" max="133" width="1.625" style="203" customWidth="1"/>
    <col min="134" max="143" width="1.625" style="191" customWidth="1"/>
    <col min="144" max="16384" width="0" style="191" hidden="1"/>
  </cols>
  <sheetData>
    <row r="1" spans="2:143" ht="22.5" customHeight="1" thickBot="1" x14ac:dyDescent="0.2">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753" t="s">
        <v>216</v>
      </c>
      <c r="DI1" s="754"/>
      <c r="DJ1" s="754"/>
      <c r="DK1" s="754"/>
      <c r="DL1" s="754"/>
      <c r="DM1" s="754"/>
      <c r="DN1" s="755"/>
      <c r="DO1" s="191"/>
      <c r="DP1" s="753" t="s">
        <v>217</v>
      </c>
      <c r="DQ1" s="754"/>
      <c r="DR1" s="754"/>
      <c r="DS1" s="754"/>
      <c r="DT1" s="754"/>
      <c r="DU1" s="754"/>
      <c r="DV1" s="754"/>
      <c r="DW1" s="754"/>
      <c r="DX1" s="754"/>
      <c r="DY1" s="754"/>
      <c r="DZ1" s="754"/>
      <c r="EA1" s="754"/>
      <c r="EB1" s="754"/>
      <c r="EC1" s="755"/>
      <c r="ED1" s="190"/>
      <c r="EE1" s="190"/>
      <c r="EF1" s="190"/>
      <c r="EG1" s="190"/>
      <c r="EH1" s="190"/>
      <c r="EI1" s="190"/>
      <c r="EJ1" s="190"/>
      <c r="EK1" s="190"/>
      <c r="EL1" s="190"/>
      <c r="EM1" s="190"/>
    </row>
    <row r="2" spans="2:143" ht="22.5" customHeight="1" x14ac:dyDescent="0.15">
      <c r="B2" s="192" t="s">
        <v>218</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c r="EB2" s="190"/>
      <c r="EC2" s="190"/>
    </row>
    <row r="3" spans="2:143" ht="11.25" customHeight="1" x14ac:dyDescent="0.15">
      <c r="B3" s="709" t="s">
        <v>219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222</v>
      </c>
      <c r="S4" s="710"/>
      <c r="T4" s="710"/>
      <c r="U4" s="710"/>
      <c r="V4" s="710"/>
      <c r="W4" s="710"/>
      <c r="X4" s="710"/>
      <c r="Y4" s="711"/>
      <c r="Z4" s="709" t="s">
        <v>223</v>
      </c>
      <c r="AA4" s="710"/>
      <c r="AB4" s="710"/>
      <c r="AC4" s="711"/>
      <c r="AD4" s="709" t="s">
        <v>224</v>
      </c>
      <c r="AE4" s="710"/>
      <c r="AF4" s="710"/>
      <c r="AG4" s="710"/>
      <c r="AH4" s="710"/>
      <c r="AI4" s="710"/>
      <c r="AJ4" s="710"/>
      <c r="AK4" s="711"/>
      <c r="AL4" s="709" t="s">
        <v>223</v>
      </c>
      <c r="AM4" s="710"/>
      <c r="AN4" s="710"/>
      <c r="AO4" s="711"/>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09" t="s">
        <v>228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229</v>
      </c>
      <c r="C5" s="716"/>
      <c r="D5" s="716"/>
      <c r="E5" s="716"/>
      <c r="F5" s="716"/>
      <c r="G5" s="716"/>
      <c r="H5" s="716"/>
      <c r="I5" s="716"/>
      <c r="J5" s="716"/>
      <c r="K5" s="716"/>
      <c r="L5" s="716"/>
      <c r="M5" s="716"/>
      <c r="N5" s="716"/>
      <c r="O5" s="716"/>
      <c r="P5" s="716"/>
      <c r="Q5" s="717"/>
      <c r="R5" s="712">
        <v>5325469</v>
      </c>
      <c r="S5" s="713"/>
      <c r="T5" s="713"/>
      <c r="U5" s="713"/>
      <c r="V5" s="713"/>
      <c r="W5" s="713"/>
      <c r="X5" s="713"/>
      <c r="Y5" s="738"/>
      <c r="Z5" s="751">
        <v>21</v>
      </c>
      <c r="AA5" s="751"/>
      <c r="AB5" s="751"/>
      <c r="AC5" s="751"/>
      <c r="AD5" s="752">
        <v>5325469</v>
      </c>
      <c r="AE5" s="752"/>
      <c r="AF5" s="752"/>
      <c r="AG5" s="752"/>
      <c r="AH5" s="752"/>
      <c r="AI5" s="752"/>
      <c r="AJ5" s="752"/>
      <c r="AK5" s="752"/>
      <c r="AL5" s="739">
        <v>39.9</v>
      </c>
      <c r="AM5" s="721"/>
      <c r="AN5" s="721"/>
      <c r="AO5" s="740"/>
      <c r="AP5" s="715" t="s">
        <v>230</v>
      </c>
      <c r="AQ5" s="716"/>
      <c r="AR5" s="716"/>
      <c r="AS5" s="716"/>
      <c r="AT5" s="716"/>
      <c r="AU5" s="716"/>
      <c r="AV5" s="716"/>
      <c r="AW5" s="716"/>
      <c r="AX5" s="716"/>
      <c r="AY5" s="716"/>
      <c r="AZ5" s="716"/>
      <c r="BA5" s="716"/>
      <c r="BB5" s="716"/>
      <c r="BC5" s="716"/>
      <c r="BD5" s="716"/>
      <c r="BE5" s="716"/>
      <c r="BF5" s="717"/>
      <c r="BG5" s="657">
        <v>5325469</v>
      </c>
      <c r="BH5" s="658"/>
      <c r="BI5" s="658"/>
      <c r="BJ5" s="658"/>
      <c r="BK5" s="658"/>
      <c r="BL5" s="658"/>
      <c r="BM5" s="658"/>
      <c r="BN5" s="659"/>
      <c r="BO5" s="695">
        <v>100</v>
      </c>
      <c r="BP5" s="695"/>
      <c r="BQ5" s="695"/>
      <c r="BR5" s="695"/>
      <c r="BS5" s="696" t="s">
        <v>128</v>
      </c>
      <c r="BT5" s="696"/>
      <c r="BU5" s="696"/>
      <c r="BV5" s="696"/>
      <c r="BW5" s="696"/>
      <c r="BX5" s="696"/>
      <c r="BY5" s="696"/>
      <c r="BZ5" s="696"/>
      <c r="CA5" s="696"/>
      <c r="CB5" s="736"/>
      <c r="CD5" s="709" t="s">
        <v>225</v>
      </c>
      <c r="CE5" s="710"/>
      <c r="CF5" s="710"/>
      <c r="CG5" s="710"/>
      <c r="CH5" s="710"/>
      <c r="CI5" s="710"/>
      <c r="CJ5" s="710"/>
      <c r="CK5" s="710"/>
      <c r="CL5" s="710"/>
      <c r="CM5" s="710"/>
      <c r="CN5" s="710"/>
      <c r="CO5" s="710"/>
      <c r="CP5" s="710"/>
      <c r="CQ5" s="711"/>
      <c r="CR5" s="709" t="s">
        <v>231</v>
      </c>
      <c r="CS5" s="710"/>
      <c r="CT5" s="710"/>
      <c r="CU5" s="710"/>
      <c r="CV5" s="710"/>
      <c r="CW5" s="710"/>
      <c r="CX5" s="710"/>
      <c r="CY5" s="711"/>
      <c r="CZ5" s="709" t="s">
        <v>223</v>
      </c>
      <c r="DA5" s="710"/>
      <c r="DB5" s="710"/>
      <c r="DC5" s="711"/>
      <c r="DD5" s="709" t="s">
        <v>232</v>
      </c>
      <c r="DE5" s="710"/>
      <c r="DF5" s="710"/>
      <c r="DG5" s="710"/>
      <c r="DH5" s="710"/>
      <c r="DI5" s="710"/>
      <c r="DJ5" s="710"/>
      <c r="DK5" s="710"/>
      <c r="DL5" s="710"/>
      <c r="DM5" s="710"/>
      <c r="DN5" s="710"/>
      <c r="DO5" s="710"/>
      <c r="DP5" s="711"/>
      <c r="DQ5" s="709" t="s">
        <v>233</v>
      </c>
      <c r="DR5" s="710"/>
      <c r="DS5" s="710"/>
      <c r="DT5" s="710"/>
      <c r="DU5" s="710"/>
      <c r="DV5" s="710"/>
      <c r="DW5" s="710"/>
      <c r="DX5" s="710"/>
      <c r="DY5" s="710"/>
      <c r="DZ5" s="710"/>
      <c r="EA5" s="710"/>
      <c r="EB5" s="710"/>
      <c r="EC5" s="711"/>
    </row>
    <row r="6" spans="2:143" ht="11.25" customHeight="1" x14ac:dyDescent="0.15">
      <c r="B6" s="654" t="s">
        <v>234</v>
      </c>
      <c r="C6" s="655"/>
      <c r="D6" s="655"/>
      <c r="E6" s="655"/>
      <c r="F6" s="655"/>
      <c r="G6" s="655"/>
      <c r="H6" s="655"/>
      <c r="I6" s="655"/>
      <c r="J6" s="655"/>
      <c r="K6" s="655"/>
      <c r="L6" s="655"/>
      <c r="M6" s="655"/>
      <c r="N6" s="655"/>
      <c r="O6" s="655"/>
      <c r="P6" s="655"/>
      <c r="Q6" s="656"/>
      <c r="R6" s="657">
        <v>390868</v>
      </c>
      <c r="S6" s="658"/>
      <c r="T6" s="658"/>
      <c r="U6" s="658"/>
      <c r="V6" s="658"/>
      <c r="W6" s="658"/>
      <c r="X6" s="658"/>
      <c r="Y6" s="659"/>
      <c r="Z6" s="695">
        <v>1.5</v>
      </c>
      <c r="AA6" s="695"/>
      <c r="AB6" s="695"/>
      <c r="AC6" s="695"/>
      <c r="AD6" s="696">
        <v>390868</v>
      </c>
      <c r="AE6" s="696"/>
      <c r="AF6" s="696"/>
      <c r="AG6" s="696"/>
      <c r="AH6" s="696"/>
      <c r="AI6" s="696"/>
      <c r="AJ6" s="696"/>
      <c r="AK6" s="696"/>
      <c r="AL6" s="660">
        <v>2.9</v>
      </c>
      <c r="AM6" s="661"/>
      <c r="AN6" s="661"/>
      <c r="AO6" s="697"/>
      <c r="AP6" s="654" t="s">
        <v>235</v>
      </c>
      <c r="AQ6" s="655"/>
      <c r="AR6" s="655"/>
      <c r="AS6" s="655"/>
      <c r="AT6" s="655"/>
      <c r="AU6" s="655"/>
      <c r="AV6" s="655"/>
      <c r="AW6" s="655"/>
      <c r="AX6" s="655"/>
      <c r="AY6" s="655"/>
      <c r="AZ6" s="655"/>
      <c r="BA6" s="655"/>
      <c r="BB6" s="655"/>
      <c r="BC6" s="655"/>
      <c r="BD6" s="655"/>
      <c r="BE6" s="655"/>
      <c r="BF6" s="656"/>
      <c r="BG6" s="657">
        <v>5325469</v>
      </c>
      <c r="BH6" s="658"/>
      <c r="BI6" s="658"/>
      <c r="BJ6" s="658"/>
      <c r="BK6" s="658"/>
      <c r="BL6" s="658"/>
      <c r="BM6" s="658"/>
      <c r="BN6" s="659"/>
      <c r="BO6" s="695">
        <v>100</v>
      </c>
      <c r="BP6" s="695"/>
      <c r="BQ6" s="695"/>
      <c r="BR6" s="695"/>
      <c r="BS6" s="696" t="s">
        <v>236</v>
      </c>
      <c r="BT6" s="696"/>
      <c r="BU6" s="696"/>
      <c r="BV6" s="696"/>
      <c r="BW6" s="696"/>
      <c r="BX6" s="696"/>
      <c r="BY6" s="696"/>
      <c r="BZ6" s="696"/>
      <c r="CA6" s="696"/>
      <c r="CB6" s="736"/>
      <c r="CD6" s="715" t="s">
        <v>237</v>
      </c>
      <c r="CE6" s="716"/>
      <c r="CF6" s="716"/>
      <c r="CG6" s="716"/>
      <c r="CH6" s="716"/>
      <c r="CI6" s="716"/>
      <c r="CJ6" s="716"/>
      <c r="CK6" s="716"/>
      <c r="CL6" s="716"/>
      <c r="CM6" s="716"/>
      <c r="CN6" s="716"/>
      <c r="CO6" s="716"/>
      <c r="CP6" s="716"/>
      <c r="CQ6" s="717"/>
      <c r="CR6" s="657">
        <v>185252</v>
      </c>
      <c r="CS6" s="658"/>
      <c r="CT6" s="658"/>
      <c r="CU6" s="658"/>
      <c r="CV6" s="658"/>
      <c r="CW6" s="658"/>
      <c r="CX6" s="658"/>
      <c r="CY6" s="659"/>
      <c r="CZ6" s="739">
        <v>0.8</v>
      </c>
      <c r="DA6" s="721"/>
      <c r="DB6" s="721"/>
      <c r="DC6" s="741"/>
      <c r="DD6" s="663" t="s">
        <v>236</v>
      </c>
      <c r="DE6" s="658"/>
      <c r="DF6" s="658"/>
      <c r="DG6" s="658"/>
      <c r="DH6" s="658"/>
      <c r="DI6" s="658"/>
      <c r="DJ6" s="658"/>
      <c r="DK6" s="658"/>
      <c r="DL6" s="658"/>
      <c r="DM6" s="658"/>
      <c r="DN6" s="658"/>
      <c r="DO6" s="658"/>
      <c r="DP6" s="659"/>
      <c r="DQ6" s="663">
        <v>185250</v>
      </c>
      <c r="DR6" s="658"/>
      <c r="DS6" s="658"/>
      <c r="DT6" s="658"/>
      <c r="DU6" s="658"/>
      <c r="DV6" s="658"/>
      <c r="DW6" s="658"/>
      <c r="DX6" s="658"/>
      <c r="DY6" s="658"/>
      <c r="DZ6" s="658"/>
      <c r="EA6" s="658"/>
      <c r="EB6" s="658"/>
      <c r="EC6" s="694"/>
    </row>
    <row r="7" spans="2:143" ht="11.25" customHeight="1" x14ac:dyDescent="0.15">
      <c r="B7" s="654" t="s">
        <v>238</v>
      </c>
      <c r="C7" s="655"/>
      <c r="D7" s="655"/>
      <c r="E7" s="655"/>
      <c r="F7" s="655"/>
      <c r="G7" s="655"/>
      <c r="H7" s="655"/>
      <c r="I7" s="655"/>
      <c r="J7" s="655"/>
      <c r="K7" s="655"/>
      <c r="L7" s="655"/>
      <c r="M7" s="655"/>
      <c r="N7" s="655"/>
      <c r="O7" s="655"/>
      <c r="P7" s="655"/>
      <c r="Q7" s="656"/>
      <c r="R7" s="657">
        <v>1538</v>
      </c>
      <c r="S7" s="658"/>
      <c r="T7" s="658"/>
      <c r="U7" s="658"/>
      <c r="V7" s="658"/>
      <c r="W7" s="658"/>
      <c r="X7" s="658"/>
      <c r="Y7" s="659"/>
      <c r="Z7" s="695">
        <v>0</v>
      </c>
      <c r="AA7" s="695"/>
      <c r="AB7" s="695"/>
      <c r="AC7" s="695"/>
      <c r="AD7" s="696">
        <v>1538</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2170352</v>
      </c>
      <c r="BH7" s="658"/>
      <c r="BI7" s="658"/>
      <c r="BJ7" s="658"/>
      <c r="BK7" s="658"/>
      <c r="BL7" s="658"/>
      <c r="BM7" s="658"/>
      <c r="BN7" s="659"/>
      <c r="BO7" s="695">
        <v>40.799999999999997</v>
      </c>
      <c r="BP7" s="695"/>
      <c r="BQ7" s="695"/>
      <c r="BR7" s="695"/>
      <c r="BS7" s="696" t="s">
        <v>236</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2767398</v>
      </c>
      <c r="CS7" s="658"/>
      <c r="CT7" s="658"/>
      <c r="CU7" s="658"/>
      <c r="CV7" s="658"/>
      <c r="CW7" s="658"/>
      <c r="CX7" s="658"/>
      <c r="CY7" s="659"/>
      <c r="CZ7" s="695">
        <v>11.6</v>
      </c>
      <c r="DA7" s="695"/>
      <c r="DB7" s="695"/>
      <c r="DC7" s="695"/>
      <c r="DD7" s="663">
        <v>67502</v>
      </c>
      <c r="DE7" s="658"/>
      <c r="DF7" s="658"/>
      <c r="DG7" s="658"/>
      <c r="DH7" s="658"/>
      <c r="DI7" s="658"/>
      <c r="DJ7" s="658"/>
      <c r="DK7" s="658"/>
      <c r="DL7" s="658"/>
      <c r="DM7" s="658"/>
      <c r="DN7" s="658"/>
      <c r="DO7" s="658"/>
      <c r="DP7" s="659"/>
      <c r="DQ7" s="663">
        <v>1942481</v>
      </c>
      <c r="DR7" s="658"/>
      <c r="DS7" s="658"/>
      <c r="DT7" s="658"/>
      <c r="DU7" s="658"/>
      <c r="DV7" s="658"/>
      <c r="DW7" s="658"/>
      <c r="DX7" s="658"/>
      <c r="DY7" s="658"/>
      <c r="DZ7" s="658"/>
      <c r="EA7" s="658"/>
      <c r="EB7" s="658"/>
      <c r="EC7" s="694"/>
    </row>
    <row r="8" spans="2:143" ht="11.25" customHeight="1" x14ac:dyDescent="0.15">
      <c r="B8" s="654" t="s">
        <v>241</v>
      </c>
      <c r="C8" s="655"/>
      <c r="D8" s="655"/>
      <c r="E8" s="655"/>
      <c r="F8" s="655"/>
      <c r="G8" s="655"/>
      <c r="H8" s="655"/>
      <c r="I8" s="655"/>
      <c r="J8" s="655"/>
      <c r="K8" s="655"/>
      <c r="L8" s="655"/>
      <c r="M8" s="655"/>
      <c r="N8" s="655"/>
      <c r="O8" s="655"/>
      <c r="P8" s="655"/>
      <c r="Q8" s="656"/>
      <c r="R8" s="657">
        <v>22218</v>
      </c>
      <c r="S8" s="658"/>
      <c r="T8" s="658"/>
      <c r="U8" s="658"/>
      <c r="V8" s="658"/>
      <c r="W8" s="658"/>
      <c r="X8" s="658"/>
      <c r="Y8" s="659"/>
      <c r="Z8" s="695">
        <v>0.1</v>
      </c>
      <c r="AA8" s="695"/>
      <c r="AB8" s="695"/>
      <c r="AC8" s="695"/>
      <c r="AD8" s="696">
        <v>22218</v>
      </c>
      <c r="AE8" s="696"/>
      <c r="AF8" s="696"/>
      <c r="AG8" s="696"/>
      <c r="AH8" s="696"/>
      <c r="AI8" s="696"/>
      <c r="AJ8" s="696"/>
      <c r="AK8" s="696"/>
      <c r="AL8" s="660">
        <v>0.2</v>
      </c>
      <c r="AM8" s="661"/>
      <c r="AN8" s="661"/>
      <c r="AO8" s="697"/>
      <c r="AP8" s="654" t="s">
        <v>242</v>
      </c>
      <c r="AQ8" s="655"/>
      <c r="AR8" s="655"/>
      <c r="AS8" s="655"/>
      <c r="AT8" s="655"/>
      <c r="AU8" s="655"/>
      <c r="AV8" s="655"/>
      <c r="AW8" s="655"/>
      <c r="AX8" s="655"/>
      <c r="AY8" s="655"/>
      <c r="AZ8" s="655"/>
      <c r="BA8" s="655"/>
      <c r="BB8" s="655"/>
      <c r="BC8" s="655"/>
      <c r="BD8" s="655"/>
      <c r="BE8" s="655"/>
      <c r="BF8" s="656"/>
      <c r="BG8" s="657">
        <v>69904</v>
      </c>
      <c r="BH8" s="658"/>
      <c r="BI8" s="658"/>
      <c r="BJ8" s="658"/>
      <c r="BK8" s="658"/>
      <c r="BL8" s="658"/>
      <c r="BM8" s="658"/>
      <c r="BN8" s="659"/>
      <c r="BO8" s="695">
        <v>1.3</v>
      </c>
      <c r="BP8" s="695"/>
      <c r="BQ8" s="695"/>
      <c r="BR8" s="695"/>
      <c r="BS8" s="696" t="s">
        <v>236</v>
      </c>
      <c r="BT8" s="696"/>
      <c r="BU8" s="696"/>
      <c r="BV8" s="696"/>
      <c r="BW8" s="696"/>
      <c r="BX8" s="696"/>
      <c r="BY8" s="696"/>
      <c r="BZ8" s="696"/>
      <c r="CA8" s="696"/>
      <c r="CB8" s="736"/>
      <c r="CD8" s="654" t="s">
        <v>243</v>
      </c>
      <c r="CE8" s="655"/>
      <c r="CF8" s="655"/>
      <c r="CG8" s="655"/>
      <c r="CH8" s="655"/>
      <c r="CI8" s="655"/>
      <c r="CJ8" s="655"/>
      <c r="CK8" s="655"/>
      <c r="CL8" s="655"/>
      <c r="CM8" s="655"/>
      <c r="CN8" s="655"/>
      <c r="CO8" s="655"/>
      <c r="CP8" s="655"/>
      <c r="CQ8" s="656"/>
      <c r="CR8" s="657">
        <v>6297360</v>
      </c>
      <c r="CS8" s="658"/>
      <c r="CT8" s="658"/>
      <c r="CU8" s="658"/>
      <c r="CV8" s="658"/>
      <c r="CW8" s="658"/>
      <c r="CX8" s="658"/>
      <c r="CY8" s="659"/>
      <c r="CZ8" s="695">
        <v>26.3</v>
      </c>
      <c r="DA8" s="695"/>
      <c r="DB8" s="695"/>
      <c r="DC8" s="695"/>
      <c r="DD8" s="663">
        <v>17616</v>
      </c>
      <c r="DE8" s="658"/>
      <c r="DF8" s="658"/>
      <c r="DG8" s="658"/>
      <c r="DH8" s="658"/>
      <c r="DI8" s="658"/>
      <c r="DJ8" s="658"/>
      <c r="DK8" s="658"/>
      <c r="DL8" s="658"/>
      <c r="DM8" s="658"/>
      <c r="DN8" s="658"/>
      <c r="DO8" s="658"/>
      <c r="DP8" s="659"/>
      <c r="DQ8" s="663">
        <v>3277931</v>
      </c>
      <c r="DR8" s="658"/>
      <c r="DS8" s="658"/>
      <c r="DT8" s="658"/>
      <c r="DU8" s="658"/>
      <c r="DV8" s="658"/>
      <c r="DW8" s="658"/>
      <c r="DX8" s="658"/>
      <c r="DY8" s="658"/>
      <c r="DZ8" s="658"/>
      <c r="EA8" s="658"/>
      <c r="EB8" s="658"/>
      <c r="EC8" s="694"/>
    </row>
    <row r="9" spans="2:143" ht="11.25" customHeight="1" x14ac:dyDescent="0.15">
      <c r="B9" s="654" t="s">
        <v>244</v>
      </c>
      <c r="C9" s="655"/>
      <c r="D9" s="655"/>
      <c r="E9" s="655"/>
      <c r="F9" s="655"/>
      <c r="G9" s="655"/>
      <c r="H9" s="655"/>
      <c r="I9" s="655"/>
      <c r="J9" s="655"/>
      <c r="K9" s="655"/>
      <c r="L9" s="655"/>
      <c r="M9" s="655"/>
      <c r="N9" s="655"/>
      <c r="O9" s="655"/>
      <c r="P9" s="655"/>
      <c r="Q9" s="656"/>
      <c r="R9" s="657">
        <v>17520</v>
      </c>
      <c r="S9" s="658"/>
      <c r="T9" s="658"/>
      <c r="U9" s="658"/>
      <c r="V9" s="658"/>
      <c r="W9" s="658"/>
      <c r="X9" s="658"/>
      <c r="Y9" s="659"/>
      <c r="Z9" s="695">
        <v>0.1</v>
      </c>
      <c r="AA9" s="695"/>
      <c r="AB9" s="695"/>
      <c r="AC9" s="695"/>
      <c r="AD9" s="696">
        <v>17520</v>
      </c>
      <c r="AE9" s="696"/>
      <c r="AF9" s="696"/>
      <c r="AG9" s="696"/>
      <c r="AH9" s="696"/>
      <c r="AI9" s="696"/>
      <c r="AJ9" s="696"/>
      <c r="AK9" s="696"/>
      <c r="AL9" s="660">
        <v>0.1</v>
      </c>
      <c r="AM9" s="661"/>
      <c r="AN9" s="661"/>
      <c r="AO9" s="697"/>
      <c r="AP9" s="654" t="s">
        <v>245</v>
      </c>
      <c r="AQ9" s="655"/>
      <c r="AR9" s="655"/>
      <c r="AS9" s="655"/>
      <c r="AT9" s="655"/>
      <c r="AU9" s="655"/>
      <c r="AV9" s="655"/>
      <c r="AW9" s="655"/>
      <c r="AX9" s="655"/>
      <c r="AY9" s="655"/>
      <c r="AZ9" s="655"/>
      <c r="BA9" s="655"/>
      <c r="BB9" s="655"/>
      <c r="BC9" s="655"/>
      <c r="BD9" s="655"/>
      <c r="BE9" s="655"/>
      <c r="BF9" s="656"/>
      <c r="BG9" s="657">
        <v>1656357</v>
      </c>
      <c r="BH9" s="658"/>
      <c r="BI9" s="658"/>
      <c r="BJ9" s="658"/>
      <c r="BK9" s="658"/>
      <c r="BL9" s="658"/>
      <c r="BM9" s="658"/>
      <c r="BN9" s="659"/>
      <c r="BO9" s="695">
        <v>31.1</v>
      </c>
      <c r="BP9" s="695"/>
      <c r="BQ9" s="695"/>
      <c r="BR9" s="695"/>
      <c r="BS9" s="696" t="s">
        <v>236</v>
      </c>
      <c r="BT9" s="696"/>
      <c r="BU9" s="696"/>
      <c r="BV9" s="696"/>
      <c r="BW9" s="696"/>
      <c r="BX9" s="696"/>
      <c r="BY9" s="696"/>
      <c r="BZ9" s="696"/>
      <c r="CA9" s="696"/>
      <c r="CB9" s="736"/>
      <c r="CD9" s="654" t="s">
        <v>246</v>
      </c>
      <c r="CE9" s="655"/>
      <c r="CF9" s="655"/>
      <c r="CG9" s="655"/>
      <c r="CH9" s="655"/>
      <c r="CI9" s="655"/>
      <c r="CJ9" s="655"/>
      <c r="CK9" s="655"/>
      <c r="CL9" s="655"/>
      <c r="CM9" s="655"/>
      <c r="CN9" s="655"/>
      <c r="CO9" s="655"/>
      <c r="CP9" s="655"/>
      <c r="CQ9" s="656"/>
      <c r="CR9" s="657">
        <v>1849783</v>
      </c>
      <c r="CS9" s="658"/>
      <c r="CT9" s="658"/>
      <c r="CU9" s="658"/>
      <c r="CV9" s="658"/>
      <c r="CW9" s="658"/>
      <c r="CX9" s="658"/>
      <c r="CY9" s="659"/>
      <c r="CZ9" s="695">
        <v>7.7</v>
      </c>
      <c r="DA9" s="695"/>
      <c r="DB9" s="695"/>
      <c r="DC9" s="695"/>
      <c r="DD9" s="663">
        <v>11731</v>
      </c>
      <c r="DE9" s="658"/>
      <c r="DF9" s="658"/>
      <c r="DG9" s="658"/>
      <c r="DH9" s="658"/>
      <c r="DI9" s="658"/>
      <c r="DJ9" s="658"/>
      <c r="DK9" s="658"/>
      <c r="DL9" s="658"/>
      <c r="DM9" s="658"/>
      <c r="DN9" s="658"/>
      <c r="DO9" s="658"/>
      <c r="DP9" s="659"/>
      <c r="DQ9" s="663">
        <v>1056448</v>
      </c>
      <c r="DR9" s="658"/>
      <c r="DS9" s="658"/>
      <c r="DT9" s="658"/>
      <c r="DU9" s="658"/>
      <c r="DV9" s="658"/>
      <c r="DW9" s="658"/>
      <c r="DX9" s="658"/>
      <c r="DY9" s="658"/>
      <c r="DZ9" s="658"/>
      <c r="EA9" s="658"/>
      <c r="EB9" s="658"/>
      <c r="EC9" s="694"/>
    </row>
    <row r="10" spans="2:143" ht="11.25" customHeight="1" x14ac:dyDescent="0.15">
      <c r="B10" s="654" t="s">
        <v>247</v>
      </c>
      <c r="C10" s="655"/>
      <c r="D10" s="655"/>
      <c r="E10" s="655"/>
      <c r="F10" s="655"/>
      <c r="G10" s="655"/>
      <c r="H10" s="655"/>
      <c r="I10" s="655"/>
      <c r="J10" s="655"/>
      <c r="K10" s="655"/>
      <c r="L10" s="655"/>
      <c r="M10" s="655"/>
      <c r="N10" s="655"/>
      <c r="O10" s="655"/>
      <c r="P10" s="655"/>
      <c r="Q10" s="656"/>
      <c r="R10" s="657" t="s">
        <v>236</v>
      </c>
      <c r="S10" s="658"/>
      <c r="T10" s="658"/>
      <c r="U10" s="658"/>
      <c r="V10" s="658"/>
      <c r="W10" s="658"/>
      <c r="X10" s="658"/>
      <c r="Y10" s="659"/>
      <c r="Z10" s="695" t="s">
        <v>128</v>
      </c>
      <c r="AA10" s="695"/>
      <c r="AB10" s="695"/>
      <c r="AC10" s="695"/>
      <c r="AD10" s="696" t="s">
        <v>137</v>
      </c>
      <c r="AE10" s="696"/>
      <c r="AF10" s="696"/>
      <c r="AG10" s="696"/>
      <c r="AH10" s="696"/>
      <c r="AI10" s="696"/>
      <c r="AJ10" s="696"/>
      <c r="AK10" s="696"/>
      <c r="AL10" s="660" t="s">
        <v>236</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141855</v>
      </c>
      <c r="BH10" s="658"/>
      <c r="BI10" s="658"/>
      <c r="BJ10" s="658"/>
      <c r="BK10" s="658"/>
      <c r="BL10" s="658"/>
      <c r="BM10" s="658"/>
      <c r="BN10" s="659"/>
      <c r="BO10" s="695">
        <v>2.7</v>
      </c>
      <c r="BP10" s="695"/>
      <c r="BQ10" s="695"/>
      <c r="BR10" s="695"/>
      <c r="BS10" s="696" t="s">
        <v>236</v>
      </c>
      <c r="BT10" s="696"/>
      <c r="BU10" s="696"/>
      <c r="BV10" s="696"/>
      <c r="BW10" s="696"/>
      <c r="BX10" s="696"/>
      <c r="BY10" s="696"/>
      <c r="BZ10" s="696"/>
      <c r="CA10" s="696"/>
      <c r="CB10" s="736"/>
      <c r="CD10" s="654" t="s">
        <v>249</v>
      </c>
      <c r="CE10" s="655"/>
      <c r="CF10" s="655"/>
      <c r="CG10" s="655"/>
      <c r="CH10" s="655"/>
      <c r="CI10" s="655"/>
      <c r="CJ10" s="655"/>
      <c r="CK10" s="655"/>
      <c r="CL10" s="655"/>
      <c r="CM10" s="655"/>
      <c r="CN10" s="655"/>
      <c r="CO10" s="655"/>
      <c r="CP10" s="655"/>
      <c r="CQ10" s="656"/>
      <c r="CR10" s="657" t="s">
        <v>137</v>
      </c>
      <c r="CS10" s="658"/>
      <c r="CT10" s="658"/>
      <c r="CU10" s="658"/>
      <c r="CV10" s="658"/>
      <c r="CW10" s="658"/>
      <c r="CX10" s="658"/>
      <c r="CY10" s="659"/>
      <c r="CZ10" s="695" t="s">
        <v>236</v>
      </c>
      <c r="DA10" s="695"/>
      <c r="DB10" s="695"/>
      <c r="DC10" s="695"/>
      <c r="DD10" s="663" t="s">
        <v>137</v>
      </c>
      <c r="DE10" s="658"/>
      <c r="DF10" s="658"/>
      <c r="DG10" s="658"/>
      <c r="DH10" s="658"/>
      <c r="DI10" s="658"/>
      <c r="DJ10" s="658"/>
      <c r="DK10" s="658"/>
      <c r="DL10" s="658"/>
      <c r="DM10" s="658"/>
      <c r="DN10" s="658"/>
      <c r="DO10" s="658"/>
      <c r="DP10" s="659"/>
      <c r="DQ10" s="663" t="s">
        <v>137</v>
      </c>
      <c r="DR10" s="658"/>
      <c r="DS10" s="658"/>
      <c r="DT10" s="658"/>
      <c r="DU10" s="658"/>
      <c r="DV10" s="658"/>
      <c r="DW10" s="658"/>
      <c r="DX10" s="658"/>
      <c r="DY10" s="658"/>
      <c r="DZ10" s="658"/>
      <c r="EA10" s="658"/>
      <c r="EB10" s="658"/>
      <c r="EC10" s="694"/>
    </row>
    <row r="11" spans="2:143" ht="11.25" customHeight="1" x14ac:dyDescent="0.15">
      <c r="B11" s="654" t="s">
        <v>250</v>
      </c>
      <c r="C11" s="655"/>
      <c r="D11" s="655"/>
      <c r="E11" s="655"/>
      <c r="F11" s="655"/>
      <c r="G11" s="655"/>
      <c r="H11" s="655"/>
      <c r="I11" s="655"/>
      <c r="J11" s="655"/>
      <c r="K11" s="655"/>
      <c r="L11" s="655"/>
      <c r="M11" s="655"/>
      <c r="N11" s="655"/>
      <c r="O11" s="655"/>
      <c r="P11" s="655"/>
      <c r="Q11" s="656"/>
      <c r="R11" s="657">
        <v>951838</v>
      </c>
      <c r="S11" s="658"/>
      <c r="T11" s="658"/>
      <c r="U11" s="658"/>
      <c r="V11" s="658"/>
      <c r="W11" s="658"/>
      <c r="X11" s="658"/>
      <c r="Y11" s="659"/>
      <c r="Z11" s="660">
        <v>3.8</v>
      </c>
      <c r="AA11" s="661"/>
      <c r="AB11" s="661"/>
      <c r="AC11" s="662"/>
      <c r="AD11" s="663">
        <v>951838</v>
      </c>
      <c r="AE11" s="658"/>
      <c r="AF11" s="658"/>
      <c r="AG11" s="658"/>
      <c r="AH11" s="658"/>
      <c r="AI11" s="658"/>
      <c r="AJ11" s="658"/>
      <c r="AK11" s="659"/>
      <c r="AL11" s="660">
        <v>7.1</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302236</v>
      </c>
      <c r="BH11" s="658"/>
      <c r="BI11" s="658"/>
      <c r="BJ11" s="658"/>
      <c r="BK11" s="658"/>
      <c r="BL11" s="658"/>
      <c r="BM11" s="658"/>
      <c r="BN11" s="659"/>
      <c r="BO11" s="695">
        <v>5.7</v>
      </c>
      <c r="BP11" s="695"/>
      <c r="BQ11" s="695"/>
      <c r="BR11" s="695"/>
      <c r="BS11" s="696" t="s">
        <v>236</v>
      </c>
      <c r="BT11" s="696"/>
      <c r="BU11" s="696"/>
      <c r="BV11" s="696"/>
      <c r="BW11" s="696"/>
      <c r="BX11" s="696"/>
      <c r="BY11" s="696"/>
      <c r="BZ11" s="696"/>
      <c r="CA11" s="696"/>
      <c r="CB11" s="736"/>
      <c r="CD11" s="654" t="s">
        <v>252</v>
      </c>
      <c r="CE11" s="655"/>
      <c r="CF11" s="655"/>
      <c r="CG11" s="655"/>
      <c r="CH11" s="655"/>
      <c r="CI11" s="655"/>
      <c r="CJ11" s="655"/>
      <c r="CK11" s="655"/>
      <c r="CL11" s="655"/>
      <c r="CM11" s="655"/>
      <c r="CN11" s="655"/>
      <c r="CO11" s="655"/>
      <c r="CP11" s="655"/>
      <c r="CQ11" s="656"/>
      <c r="CR11" s="657">
        <v>2818862</v>
      </c>
      <c r="CS11" s="658"/>
      <c r="CT11" s="658"/>
      <c r="CU11" s="658"/>
      <c r="CV11" s="658"/>
      <c r="CW11" s="658"/>
      <c r="CX11" s="658"/>
      <c r="CY11" s="659"/>
      <c r="CZ11" s="695">
        <v>11.8</v>
      </c>
      <c r="DA11" s="695"/>
      <c r="DB11" s="695"/>
      <c r="DC11" s="695"/>
      <c r="DD11" s="663">
        <v>54420</v>
      </c>
      <c r="DE11" s="658"/>
      <c r="DF11" s="658"/>
      <c r="DG11" s="658"/>
      <c r="DH11" s="658"/>
      <c r="DI11" s="658"/>
      <c r="DJ11" s="658"/>
      <c r="DK11" s="658"/>
      <c r="DL11" s="658"/>
      <c r="DM11" s="658"/>
      <c r="DN11" s="658"/>
      <c r="DO11" s="658"/>
      <c r="DP11" s="659"/>
      <c r="DQ11" s="663">
        <v>1053459</v>
      </c>
      <c r="DR11" s="658"/>
      <c r="DS11" s="658"/>
      <c r="DT11" s="658"/>
      <c r="DU11" s="658"/>
      <c r="DV11" s="658"/>
      <c r="DW11" s="658"/>
      <c r="DX11" s="658"/>
      <c r="DY11" s="658"/>
      <c r="DZ11" s="658"/>
      <c r="EA11" s="658"/>
      <c r="EB11" s="658"/>
      <c r="EC11" s="694"/>
    </row>
    <row r="12" spans="2:143" ht="11.25" customHeight="1" x14ac:dyDescent="0.15">
      <c r="B12" s="654" t="s">
        <v>253</v>
      </c>
      <c r="C12" s="655"/>
      <c r="D12" s="655"/>
      <c r="E12" s="655"/>
      <c r="F12" s="655"/>
      <c r="G12" s="655"/>
      <c r="H12" s="655"/>
      <c r="I12" s="655"/>
      <c r="J12" s="655"/>
      <c r="K12" s="655"/>
      <c r="L12" s="655"/>
      <c r="M12" s="655"/>
      <c r="N12" s="655"/>
      <c r="O12" s="655"/>
      <c r="P12" s="655"/>
      <c r="Q12" s="656"/>
      <c r="R12" s="657">
        <v>222722</v>
      </c>
      <c r="S12" s="658"/>
      <c r="T12" s="658"/>
      <c r="U12" s="658"/>
      <c r="V12" s="658"/>
      <c r="W12" s="658"/>
      <c r="X12" s="658"/>
      <c r="Y12" s="659"/>
      <c r="Z12" s="695">
        <v>0.9</v>
      </c>
      <c r="AA12" s="695"/>
      <c r="AB12" s="695"/>
      <c r="AC12" s="695"/>
      <c r="AD12" s="696">
        <v>222722</v>
      </c>
      <c r="AE12" s="696"/>
      <c r="AF12" s="696"/>
      <c r="AG12" s="696"/>
      <c r="AH12" s="696"/>
      <c r="AI12" s="696"/>
      <c r="AJ12" s="696"/>
      <c r="AK12" s="696"/>
      <c r="AL12" s="660">
        <v>1.7</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2591317</v>
      </c>
      <c r="BH12" s="658"/>
      <c r="BI12" s="658"/>
      <c r="BJ12" s="658"/>
      <c r="BK12" s="658"/>
      <c r="BL12" s="658"/>
      <c r="BM12" s="658"/>
      <c r="BN12" s="659"/>
      <c r="BO12" s="695">
        <v>48.7</v>
      </c>
      <c r="BP12" s="695"/>
      <c r="BQ12" s="695"/>
      <c r="BR12" s="695"/>
      <c r="BS12" s="696" t="s">
        <v>236</v>
      </c>
      <c r="BT12" s="696"/>
      <c r="BU12" s="696"/>
      <c r="BV12" s="696"/>
      <c r="BW12" s="696"/>
      <c r="BX12" s="696"/>
      <c r="BY12" s="696"/>
      <c r="BZ12" s="696"/>
      <c r="CA12" s="696"/>
      <c r="CB12" s="736"/>
      <c r="CD12" s="654" t="s">
        <v>255</v>
      </c>
      <c r="CE12" s="655"/>
      <c r="CF12" s="655"/>
      <c r="CG12" s="655"/>
      <c r="CH12" s="655"/>
      <c r="CI12" s="655"/>
      <c r="CJ12" s="655"/>
      <c r="CK12" s="655"/>
      <c r="CL12" s="655"/>
      <c r="CM12" s="655"/>
      <c r="CN12" s="655"/>
      <c r="CO12" s="655"/>
      <c r="CP12" s="655"/>
      <c r="CQ12" s="656"/>
      <c r="CR12" s="657">
        <v>446412</v>
      </c>
      <c r="CS12" s="658"/>
      <c r="CT12" s="658"/>
      <c r="CU12" s="658"/>
      <c r="CV12" s="658"/>
      <c r="CW12" s="658"/>
      <c r="CX12" s="658"/>
      <c r="CY12" s="659"/>
      <c r="CZ12" s="695">
        <v>1.9</v>
      </c>
      <c r="DA12" s="695"/>
      <c r="DB12" s="695"/>
      <c r="DC12" s="695"/>
      <c r="DD12" s="663" t="s">
        <v>236</v>
      </c>
      <c r="DE12" s="658"/>
      <c r="DF12" s="658"/>
      <c r="DG12" s="658"/>
      <c r="DH12" s="658"/>
      <c r="DI12" s="658"/>
      <c r="DJ12" s="658"/>
      <c r="DK12" s="658"/>
      <c r="DL12" s="658"/>
      <c r="DM12" s="658"/>
      <c r="DN12" s="658"/>
      <c r="DO12" s="658"/>
      <c r="DP12" s="659"/>
      <c r="DQ12" s="663">
        <v>388725</v>
      </c>
      <c r="DR12" s="658"/>
      <c r="DS12" s="658"/>
      <c r="DT12" s="658"/>
      <c r="DU12" s="658"/>
      <c r="DV12" s="658"/>
      <c r="DW12" s="658"/>
      <c r="DX12" s="658"/>
      <c r="DY12" s="658"/>
      <c r="DZ12" s="658"/>
      <c r="EA12" s="658"/>
      <c r="EB12" s="658"/>
      <c r="EC12" s="694"/>
    </row>
    <row r="13" spans="2:143" ht="11.25" customHeight="1" x14ac:dyDescent="0.15">
      <c r="B13" s="654" t="s">
        <v>256</v>
      </c>
      <c r="C13" s="655"/>
      <c r="D13" s="655"/>
      <c r="E13" s="655"/>
      <c r="F13" s="655"/>
      <c r="G13" s="655"/>
      <c r="H13" s="655"/>
      <c r="I13" s="655"/>
      <c r="J13" s="655"/>
      <c r="K13" s="655"/>
      <c r="L13" s="655"/>
      <c r="M13" s="655"/>
      <c r="N13" s="655"/>
      <c r="O13" s="655"/>
      <c r="P13" s="655"/>
      <c r="Q13" s="656"/>
      <c r="R13" s="657" t="s">
        <v>236</v>
      </c>
      <c r="S13" s="658"/>
      <c r="T13" s="658"/>
      <c r="U13" s="658"/>
      <c r="V13" s="658"/>
      <c r="W13" s="658"/>
      <c r="X13" s="658"/>
      <c r="Y13" s="659"/>
      <c r="Z13" s="695" t="s">
        <v>236</v>
      </c>
      <c r="AA13" s="695"/>
      <c r="AB13" s="695"/>
      <c r="AC13" s="695"/>
      <c r="AD13" s="696" t="s">
        <v>137</v>
      </c>
      <c r="AE13" s="696"/>
      <c r="AF13" s="696"/>
      <c r="AG13" s="696"/>
      <c r="AH13" s="696"/>
      <c r="AI13" s="696"/>
      <c r="AJ13" s="696"/>
      <c r="AK13" s="696"/>
      <c r="AL13" s="660" t="s">
        <v>236</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2588044</v>
      </c>
      <c r="BH13" s="658"/>
      <c r="BI13" s="658"/>
      <c r="BJ13" s="658"/>
      <c r="BK13" s="658"/>
      <c r="BL13" s="658"/>
      <c r="BM13" s="658"/>
      <c r="BN13" s="659"/>
      <c r="BO13" s="695">
        <v>48.6</v>
      </c>
      <c r="BP13" s="695"/>
      <c r="BQ13" s="695"/>
      <c r="BR13" s="695"/>
      <c r="BS13" s="696" t="s">
        <v>137</v>
      </c>
      <c r="BT13" s="696"/>
      <c r="BU13" s="696"/>
      <c r="BV13" s="696"/>
      <c r="BW13" s="696"/>
      <c r="BX13" s="696"/>
      <c r="BY13" s="696"/>
      <c r="BZ13" s="696"/>
      <c r="CA13" s="696"/>
      <c r="CB13" s="736"/>
      <c r="CD13" s="654" t="s">
        <v>258</v>
      </c>
      <c r="CE13" s="655"/>
      <c r="CF13" s="655"/>
      <c r="CG13" s="655"/>
      <c r="CH13" s="655"/>
      <c r="CI13" s="655"/>
      <c r="CJ13" s="655"/>
      <c r="CK13" s="655"/>
      <c r="CL13" s="655"/>
      <c r="CM13" s="655"/>
      <c r="CN13" s="655"/>
      <c r="CO13" s="655"/>
      <c r="CP13" s="655"/>
      <c r="CQ13" s="656"/>
      <c r="CR13" s="657">
        <v>2954787</v>
      </c>
      <c r="CS13" s="658"/>
      <c r="CT13" s="658"/>
      <c r="CU13" s="658"/>
      <c r="CV13" s="658"/>
      <c r="CW13" s="658"/>
      <c r="CX13" s="658"/>
      <c r="CY13" s="659"/>
      <c r="CZ13" s="695">
        <v>12.3</v>
      </c>
      <c r="DA13" s="695"/>
      <c r="DB13" s="695"/>
      <c r="DC13" s="695"/>
      <c r="DD13" s="663">
        <v>1774202</v>
      </c>
      <c r="DE13" s="658"/>
      <c r="DF13" s="658"/>
      <c r="DG13" s="658"/>
      <c r="DH13" s="658"/>
      <c r="DI13" s="658"/>
      <c r="DJ13" s="658"/>
      <c r="DK13" s="658"/>
      <c r="DL13" s="658"/>
      <c r="DM13" s="658"/>
      <c r="DN13" s="658"/>
      <c r="DO13" s="658"/>
      <c r="DP13" s="659"/>
      <c r="DQ13" s="663">
        <v>1537043</v>
      </c>
      <c r="DR13" s="658"/>
      <c r="DS13" s="658"/>
      <c r="DT13" s="658"/>
      <c r="DU13" s="658"/>
      <c r="DV13" s="658"/>
      <c r="DW13" s="658"/>
      <c r="DX13" s="658"/>
      <c r="DY13" s="658"/>
      <c r="DZ13" s="658"/>
      <c r="EA13" s="658"/>
      <c r="EB13" s="658"/>
      <c r="EC13" s="694"/>
    </row>
    <row r="14" spans="2:143" ht="11.25" customHeight="1" x14ac:dyDescent="0.15">
      <c r="B14" s="654" t="s">
        <v>259</v>
      </c>
      <c r="C14" s="655"/>
      <c r="D14" s="655"/>
      <c r="E14" s="655"/>
      <c r="F14" s="655"/>
      <c r="G14" s="655"/>
      <c r="H14" s="655"/>
      <c r="I14" s="655"/>
      <c r="J14" s="655"/>
      <c r="K14" s="655"/>
      <c r="L14" s="655"/>
      <c r="M14" s="655"/>
      <c r="N14" s="655"/>
      <c r="O14" s="655"/>
      <c r="P14" s="655"/>
      <c r="Q14" s="656"/>
      <c r="R14" s="657">
        <v>434</v>
      </c>
      <c r="S14" s="658"/>
      <c r="T14" s="658"/>
      <c r="U14" s="658"/>
      <c r="V14" s="658"/>
      <c r="W14" s="658"/>
      <c r="X14" s="658"/>
      <c r="Y14" s="659"/>
      <c r="Z14" s="695">
        <v>0</v>
      </c>
      <c r="AA14" s="695"/>
      <c r="AB14" s="695"/>
      <c r="AC14" s="695"/>
      <c r="AD14" s="696">
        <v>434</v>
      </c>
      <c r="AE14" s="696"/>
      <c r="AF14" s="696"/>
      <c r="AG14" s="696"/>
      <c r="AH14" s="696"/>
      <c r="AI14" s="696"/>
      <c r="AJ14" s="696"/>
      <c r="AK14" s="696"/>
      <c r="AL14" s="660">
        <v>0</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160887</v>
      </c>
      <c r="BH14" s="658"/>
      <c r="BI14" s="658"/>
      <c r="BJ14" s="658"/>
      <c r="BK14" s="658"/>
      <c r="BL14" s="658"/>
      <c r="BM14" s="658"/>
      <c r="BN14" s="659"/>
      <c r="BO14" s="695">
        <v>3</v>
      </c>
      <c r="BP14" s="695"/>
      <c r="BQ14" s="695"/>
      <c r="BR14" s="695"/>
      <c r="BS14" s="696" t="s">
        <v>236</v>
      </c>
      <c r="BT14" s="696"/>
      <c r="BU14" s="696"/>
      <c r="BV14" s="696"/>
      <c r="BW14" s="696"/>
      <c r="BX14" s="696"/>
      <c r="BY14" s="696"/>
      <c r="BZ14" s="696"/>
      <c r="CA14" s="696"/>
      <c r="CB14" s="736"/>
      <c r="CD14" s="654" t="s">
        <v>261</v>
      </c>
      <c r="CE14" s="655"/>
      <c r="CF14" s="655"/>
      <c r="CG14" s="655"/>
      <c r="CH14" s="655"/>
      <c r="CI14" s="655"/>
      <c r="CJ14" s="655"/>
      <c r="CK14" s="655"/>
      <c r="CL14" s="655"/>
      <c r="CM14" s="655"/>
      <c r="CN14" s="655"/>
      <c r="CO14" s="655"/>
      <c r="CP14" s="655"/>
      <c r="CQ14" s="656"/>
      <c r="CR14" s="657">
        <v>941598</v>
      </c>
      <c r="CS14" s="658"/>
      <c r="CT14" s="658"/>
      <c r="CU14" s="658"/>
      <c r="CV14" s="658"/>
      <c r="CW14" s="658"/>
      <c r="CX14" s="658"/>
      <c r="CY14" s="659"/>
      <c r="CZ14" s="695">
        <v>3.9</v>
      </c>
      <c r="DA14" s="695"/>
      <c r="DB14" s="695"/>
      <c r="DC14" s="695"/>
      <c r="DD14" s="663">
        <v>35677</v>
      </c>
      <c r="DE14" s="658"/>
      <c r="DF14" s="658"/>
      <c r="DG14" s="658"/>
      <c r="DH14" s="658"/>
      <c r="DI14" s="658"/>
      <c r="DJ14" s="658"/>
      <c r="DK14" s="658"/>
      <c r="DL14" s="658"/>
      <c r="DM14" s="658"/>
      <c r="DN14" s="658"/>
      <c r="DO14" s="658"/>
      <c r="DP14" s="659"/>
      <c r="DQ14" s="663">
        <v>863552</v>
      </c>
      <c r="DR14" s="658"/>
      <c r="DS14" s="658"/>
      <c r="DT14" s="658"/>
      <c r="DU14" s="658"/>
      <c r="DV14" s="658"/>
      <c r="DW14" s="658"/>
      <c r="DX14" s="658"/>
      <c r="DY14" s="658"/>
      <c r="DZ14" s="658"/>
      <c r="EA14" s="658"/>
      <c r="EB14" s="658"/>
      <c r="EC14" s="694"/>
    </row>
    <row r="15" spans="2:143" ht="11.25" customHeight="1" x14ac:dyDescent="0.15">
      <c r="B15" s="654" t="s">
        <v>262</v>
      </c>
      <c r="C15" s="655"/>
      <c r="D15" s="655"/>
      <c r="E15" s="655"/>
      <c r="F15" s="655"/>
      <c r="G15" s="655"/>
      <c r="H15" s="655"/>
      <c r="I15" s="655"/>
      <c r="J15" s="655"/>
      <c r="K15" s="655"/>
      <c r="L15" s="655"/>
      <c r="M15" s="655"/>
      <c r="N15" s="655"/>
      <c r="O15" s="655"/>
      <c r="P15" s="655"/>
      <c r="Q15" s="656"/>
      <c r="R15" s="657" t="s">
        <v>137</v>
      </c>
      <c r="S15" s="658"/>
      <c r="T15" s="658"/>
      <c r="U15" s="658"/>
      <c r="V15" s="658"/>
      <c r="W15" s="658"/>
      <c r="X15" s="658"/>
      <c r="Y15" s="659"/>
      <c r="Z15" s="695" t="s">
        <v>236</v>
      </c>
      <c r="AA15" s="695"/>
      <c r="AB15" s="695"/>
      <c r="AC15" s="695"/>
      <c r="AD15" s="696" t="s">
        <v>236</v>
      </c>
      <c r="AE15" s="696"/>
      <c r="AF15" s="696"/>
      <c r="AG15" s="696"/>
      <c r="AH15" s="696"/>
      <c r="AI15" s="696"/>
      <c r="AJ15" s="696"/>
      <c r="AK15" s="696"/>
      <c r="AL15" s="660" t="s">
        <v>137</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402913</v>
      </c>
      <c r="BH15" s="658"/>
      <c r="BI15" s="658"/>
      <c r="BJ15" s="658"/>
      <c r="BK15" s="658"/>
      <c r="BL15" s="658"/>
      <c r="BM15" s="658"/>
      <c r="BN15" s="659"/>
      <c r="BO15" s="695">
        <v>7.6</v>
      </c>
      <c r="BP15" s="695"/>
      <c r="BQ15" s="695"/>
      <c r="BR15" s="695"/>
      <c r="BS15" s="696" t="s">
        <v>236</v>
      </c>
      <c r="BT15" s="696"/>
      <c r="BU15" s="696"/>
      <c r="BV15" s="696"/>
      <c r="BW15" s="696"/>
      <c r="BX15" s="696"/>
      <c r="BY15" s="696"/>
      <c r="BZ15" s="696"/>
      <c r="CA15" s="696"/>
      <c r="CB15" s="736"/>
      <c r="CD15" s="654" t="s">
        <v>264</v>
      </c>
      <c r="CE15" s="655"/>
      <c r="CF15" s="655"/>
      <c r="CG15" s="655"/>
      <c r="CH15" s="655"/>
      <c r="CI15" s="655"/>
      <c r="CJ15" s="655"/>
      <c r="CK15" s="655"/>
      <c r="CL15" s="655"/>
      <c r="CM15" s="655"/>
      <c r="CN15" s="655"/>
      <c r="CO15" s="655"/>
      <c r="CP15" s="655"/>
      <c r="CQ15" s="656"/>
      <c r="CR15" s="657">
        <v>3065030</v>
      </c>
      <c r="CS15" s="658"/>
      <c r="CT15" s="658"/>
      <c r="CU15" s="658"/>
      <c r="CV15" s="658"/>
      <c r="CW15" s="658"/>
      <c r="CX15" s="658"/>
      <c r="CY15" s="659"/>
      <c r="CZ15" s="695">
        <v>12.8</v>
      </c>
      <c r="DA15" s="695"/>
      <c r="DB15" s="695"/>
      <c r="DC15" s="695"/>
      <c r="DD15" s="663">
        <v>830330</v>
      </c>
      <c r="DE15" s="658"/>
      <c r="DF15" s="658"/>
      <c r="DG15" s="658"/>
      <c r="DH15" s="658"/>
      <c r="DI15" s="658"/>
      <c r="DJ15" s="658"/>
      <c r="DK15" s="658"/>
      <c r="DL15" s="658"/>
      <c r="DM15" s="658"/>
      <c r="DN15" s="658"/>
      <c r="DO15" s="658"/>
      <c r="DP15" s="659"/>
      <c r="DQ15" s="663">
        <v>1981621</v>
      </c>
      <c r="DR15" s="658"/>
      <c r="DS15" s="658"/>
      <c r="DT15" s="658"/>
      <c r="DU15" s="658"/>
      <c r="DV15" s="658"/>
      <c r="DW15" s="658"/>
      <c r="DX15" s="658"/>
      <c r="DY15" s="658"/>
      <c r="DZ15" s="658"/>
      <c r="EA15" s="658"/>
      <c r="EB15" s="658"/>
      <c r="EC15" s="694"/>
    </row>
    <row r="16" spans="2:143" ht="11.25" customHeight="1" x14ac:dyDescent="0.15">
      <c r="B16" s="654" t="s">
        <v>265</v>
      </c>
      <c r="C16" s="655"/>
      <c r="D16" s="655"/>
      <c r="E16" s="655"/>
      <c r="F16" s="655"/>
      <c r="G16" s="655"/>
      <c r="H16" s="655"/>
      <c r="I16" s="655"/>
      <c r="J16" s="655"/>
      <c r="K16" s="655"/>
      <c r="L16" s="655"/>
      <c r="M16" s="655"/>
      <c r="N16" s="655"/>
      <c r="O16" s="655"/>
      <c r="P16" s="655"/>
      <c r="Q16" s="656"/>
      <c r="R16" s="657">
        <v>37711</v>
      </c>
      <c r="S16" s="658"/>
      <c r="T16" s="658"/>
      <c r="U16" s="658"/>
      <c r="V16" s="658"/>
      <c r="W16" s="658"/>
      <c r="X16" s="658"/>
      <c r="Y16" s="659"/>
      <c r="Z16" s="695">
        <v>0.1</v>
      </c>
      <c r="AA16" s="695"/>
      <c r="AB16" s="695"/>
      <c r="AC16" s="695"/>
      <c r="AD16" s="696">
        <v>37711</v>
      </c>
      <c r="AE16" s="696"/>
      <c r="AF16" s="696"/>
      <c r="AG16" s="696"/>
      <c r="AH16" s="696"/>
      <c r="AI16" s="696"/>
      <c r="AJ16" s="696"/>
      <c r="AK16" s="696"/>
      <c r="AL16" s="660">
        <v>0.3</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236</v>
      </c>
      <c r="BH16" s="658"/>
      <c r="BI16" s="658"/>
      <c r="BJ16" s="658"/>
      <c r="BK16" s="658"/>
      <c r="BL16" s="658"/>
      <c r="BM16" s="658"/>
      <c r="BN16" s="659"/>
      <c r="BO16" s="695" t="s">
        <v>236</v>
      </c>
      <c r="BP16" s="695"/>
      <c r="BQ16" s="695"/>
      <c r="BR16" s="695"/>
      <c r="BS16" s="696" t="s">
        <v>236</v>
      </c>
      <c r="BT16" s="696"/>
      <c r="BU16" s="696"/>
      <c r="BV16" s="696"/>
      <c r="BW16" s="696"/>
      <c r="BX16" s="696"/>
      <c r="BY16" s="696"/>
      <c r="BZ16" s="696"/>
      <c r="CA16" s="696"/>
      <c r="CB16" s="736"/>
      <c r="CD16" s="654" t="s">
        <v>267</v>
      </c>
      <c r="CE16" s="655"/>
      <c r="CF16" s="655"/>
      <c r="CG16" s="655"/>
      <c r="CH16" s="655"/>
      <c r="CI16" s="655"/>
      <c r="CJ16" s="655"/>
      <c r="CK16" s="655"/>
      <c r="CL16" s="655"/>
      <c r="CM16" s="655"/>
      <c r="CN16" s="655"/>
      <c r="CO16" s="655"/>
      <c r="CP16" s="655"/>
      <c r="CQ16" s="656"/>
      <c r="CR16" s="657" t="s">
        <v>137</v>
      </c>
      <c r="CS16" s="658"/>
      <c r="CT16" s="658"/>
      <c r="CU16" s="658"/>
      <c r="CV16" s="658"/>
      <c r="CW16" s="658"/>
      <c r="CX16" s="658"/>
      <c r="CY16" s="659"/>
      <c r="CZ16" s="695" t="s">
        <v>236</v>
      </c>
      <c r="DA16" s="695"/>
      <c r="DB16" s="695"/>
      <c r="DC16" s="695"/>
      <c r="DD16" s="663" t="s">
        <v>236</v>
      </c>
      <c r="DE16" s="658"/>
      <c r="DF16" s="658"/>
      <c r="DG16" s="658"/>
      <c r="DH16" s="658"/>
      <c r="DI16" s="658"/>
      <c r="DJ16" s="658"/>
      <c r="DK16" s="658"/>
      <c r="DL16" s="658"/>
      <c r="DM16" s="658"/>
      <c r="DN16" s="658"/>
      <c r="DO16" s="658"/>
      <c r="DP16" s="659"/>
      <c r="DQ16" s="663" t="s">
        <v>236</v>
      </c>
      <c r="DR16" s="658"/>
      <c r="DS16" s="658"/>
      <c r="DT16" s="658"/>
      <c r="DU16" s="658"/>
      <c r="DV16" s="658"/>
      <c r="DW16" s="658"/>
      <c r="DX16" s="658"/>
      <c r="DY16" s="658"/>
      <c r="DZ16" s="658"/>
      <c r="EA16" s="658"/>
      <c r="EB16" s="658"/>
      <c r="EC16" s="694"/>
    </row>
    <row r="17" spans="2:133" ht="11.25" customHeight="1" x14ac:dyDescent="0.15">
      <c r="B17" s="654" t="s">
        <v>268</v>
      </c>
      <c r="C17" s="655"/>
      <c r="D17" s="655"/>
      <c r="E17" s="655"/>
      <c r="F17" s="655"/>
      <c r="G17" s="655"/>
      <c r="H17" s="655"/>
      <c r="I17" s="655"/>
      <c r="J17" s="655"/>
      <c r="K17" s="655"/>
      <c r="L17" s="655"/>
      <c r="M17" s="655"/>
      <c r="N17" s="655"/>
      <c r="O17" s="655"/>
      <c r="P17" s="655"/>
      <c r="Q17" s="656"/>
      <c r="R17" s="657">
        <v>99883</v>
      </c>
      <c r="S17" s="658"/>
      <c r="T17" s="658"/>
      <c r="U17" s="658"/>
      <c r="V17" s="658"/>
      <c r="W17" s="658"/>
      <c r="X17" s="658"/>
      <c r="Y17" s="659"/>
      <c r="Z17" s="695">
        <v>0.4</v>
      </c>
      <c r="AA17" s="695"/>
      <c r="AB17" s="695"/>
      <c r="AC17" s="695"/>
      <c r="AD17" s="696">
        <v>99883</v>
      </c>
      <c r="AE17" s="696"/>
      <c r="AF17" s="696"/>
      <c r="AG17" s="696"/>
      <c r="AH17" s="696"/>
      <c r="AI17" s="696"/>
      <c r="AJ17" s="696"/>
      <c r="AK17" s="696"/>
      <c r="AL17" s="660">
        <v>0.7</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236</v>
      </c>
      <c r="BH17" s="658"/>
      <c r="BI17" s="658"/>
      <c r="BJ17" s="658"/>
      <c r="BK17" s="658"/>
      <c r="BL17" s="658"/>
      <c r="BM17" s="658"/>
      <c r="BN17" s="659"/>
      <c r="BO17" s="695" t="s">
        <v>236</v>
      </c>
      <c r="BP17" s="695"/>
      <c r="BQ17" s="695"/>
      <c r="BR17" s="695"/>
      <c r="BS17" s="696" t="s">
        <v>236</v>
      </c>
      <c r="BT17" s="696"/>
      <c r="BU17" s="696"/>
      <c r="BV17" s="696"/>
      <c r="BW17" s="696"/>
      <c r="BX17" s="696"/>
      <c r="BY17" s="696"/>
      <c r="BZ17" s="696"/>
      <c r="CA17" s="696"/>
      <c r="CB17" s="736"/>
      <c r="CD17" s="654" t="s">
        <v>270</v>
      </c>
      <c r="CE17" s="655"/>
      <c r="CF17" s="655"/>
      <c r="CG17" s="655"/>
      <c r="CH17" s="655"/>
      <c r="CI17" s="655"/>
      <c r="CJ17" s="655"/>
      <c r="CK17" s="655"/>
      <c r="CL17" s="655"/>
      <c r="CM17" s="655"/>
      <c r="CN17" s="655"/>
      <c r="CO17" s="655"/>
      <c r="CP17" s="655"/>
      <c r="CQ17" s="656"/>
      <c r="CR17" s="657">
        <v>2609454</v>
      </c>
      <c r="CS17" s="658"/>
      <c r="CT17" s="658"/>
      <c r="CU17" s="658"/>
      <c r="CV17" s="658"/>
      <c r="CW17" s="658"/>
      <c r="CX17" s="658"/>
      <c r="CY17" s="659"/>
      <c r="CZ17" s="695">
        <v>10.9</v>
      </c>
      <c r="DA17" s="695"/>
      <c r="DB17" s="695"/>
      <c r="DC17" s="695"/>
      <c r="DD17" s="663" t="s">
        <v>236</v>
      </c>
      <c r="DE17" s="658"/>
      <c r="DF17" s="658"/>
      <c r="DG17" s="658"/>
      <c r="DH17" s="658"/>
      <c r="DI17" s="658"/>
      <c r="DJ17" s="658"/>
      <c r="DK17" s="658"/>
      <c r="DL17" s="658"/>
      <c r="DM17" s="658"/>
      <c r="DN17" s="658"/>
      <c r="DO17" s="658"/>
      <c r="DP17" s="659"/>
      <c r="DQ17" s="663">
        <v>2548695</v>
      </c>
      <c r="DR17" s="658"/>
      <c r="DS17" s="658"/>
      <c r="DT17" s="658"/>
      <c r="DU17" s="658"/>
      <c r="DV17" s="658"/>
      <c r="DW17" s="658"/>
      <c r="DX17" s="658"/>
      <c r="DY17" s="658"/>
      <c r="DZ17" s="658"/>
      <c r="EA17" s="658"/>
      <c r="EB17" s="658"/>
      <c r="EC17" s="694"/>
    </row>
    <row r="18" spans="2:133" ht="11.25" customHeight="1" x14ac:dyDescent="0.15">
      <c r="B18" s="654" t="s">
        <v>271</v>
      </c>
      <c r="C18" s="655"/>
      <c r="D18" s="655"/>
      <c r="E18" s="655"/>
      <c r="F18" s="655"/>
      <c r="G18" s="655"/>
      <c r="H18" s="655"/>
      <c r="I18" s="655"/>
      <c r="J18" s="655"/>
      <c r="K18" s="655"/>
      <c r="L18" s="655"/>
      <c r="M18" s="655"/>
      <c r="N18" s="655"/>
      <c r="O18" s="655"/>
      <c r="P18" s="655"/>
      <c r="Q18" s="656"/>
      <c r="R18" s="657">
        <v>28545</v>
      </c>
      <c r="S18" s="658"/>
      <c r="T18" s="658"/>
      <c r="U18" s="658"/>
      <c r="V18" s="658"/>
      <c r="W18" s="658"/>
      <c r="X18" s="658"/>
      <c r="Y18" s="659"/>
      <c r="Z18" s="695">
        <v>0.1</v>
      </c>
      <c r="AA18" s="695"/>
      <c r="AB18" s="695"/>
      <c r="AC18" s="695"/>
      <c r="AD18" s="696">
        <v>28545</v>
      </c>
      <c r="AE18" s="696"/>
      <c r="AF18" s="696"/>
      <c r="AG18" s="696"/>
      <c r="AH18" s="696"/>
      <c r="AI18" s="696"/>
      <c r="AJ18" s="696"/>
      <c r="AK18" s="696"/>
      <c r="AL18" s="660">
        <v>0.2</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137</v>
      </c>
      <c r="BH18" s="658"/>
      <c r="BI18" s="658"/>
      <c r="BJ18" s="658"/>
      <c r="BK18" s="658"/>
      <c r="BL18" s="658"/>
      <c r="BM18" s="658"/>
      <c r="BN18" s="659"/>
      <c r="BO18" s="695" t="s">
        <v>137</v>
      </c>
      <c r="BP18" s="695"/>
      <c r="BQ18" s="695"/>
      <c r="BR18" s="695"/>
      <c r="BS18" s="696" t="s">
        <v>137</v>
      </c>
      <c r="BT18" s="696"/>
      <c r="BU18" s="696"/>
      <c r="BV18" s="696"/>
      <c r="BW18" s="696"/>
      <c r="BX18" s="696"/>
      <c r="BY18" s="696"/>
      <c r="BZ18" s="696"/>
      <c r="CA18" s="696"/>
      <c r="CB18" s="736"/>
      <c r="CD18" s="654" t="s">
        <v>273</v>
      </c>
      <c r="CE18" s="655"/>
      <c r="CF18" s="655"/>
      <c r="CG18" s="655"/>
      <c r="CH18" s="655"/>
      <c r="CI18" s="655"/>
      <c r="CJ18" s="655"/>
      <c r="CK18" s="655"/>
      <c r="CL18" s="655"/>
      <c r="CM18" s="655"/>
      <c r="CN18" s="655"/>
      <c r="CO18" s="655"/>
      <c r="CP18" s="655"/>
      <c r="CQ18" s="656"/>
      <c r="CR18" s="657" t="s">
        <v>236</v>
      </c>
      <c r="CS18" s="658"/>
      <c r="CT18" s="658"/>
      <c r="CU18" s="658"/>
      <c r="CV18" s="658"/>
      <c r="CW18" s="658"/>
      <c r="CX18" s="658"/>
      <c r="CY18" s="659"/>
      <c r="CZ18" s="695" t="s">
        <v>137</v>
      </c>
      <c r="DA18" s="695"/>
      <c r="DB18" s="695"/>
      <c r="DC18" s="695"/>
      <c r="DD18" s="663" t="s">
        <v>236</v>
      </c>
      <c r="DE18" s="658"/>
      <c r="DF18" s="658"/>
      <c r="DG18" s="658"/>
      <c r="DH18" s="658"/>
      <c r="DI18" s="658"/>
      <c r="DJ18" s="658"/>
      <c r="DK18" s="658"/>
      <c r="DL18" s="658"/>
      <c r="DM18" s="658"/>
      <c r="DN18" s="658"/>
      <c r="DO18" s="658"/>
      <c r="DP18" s="659"/>
      <c r="DQ18" s="663" t="s">
        <v>236</v>
      </c>
      <c r="DR18" s="658"/>
      <c r="DS18" s="658"/>
      <c r="DT18" s="658"/>
      <c r="DU18" s="658"/>
      <c r="DV18" s="658"/>
      <c r="DW18" s="658"/>
      <c r="DX18" s="658"/>
      <c r="DY18" s="658"/>
      <c r="DZ18" s="658"/>
      <c r="EA18" s="658"/>
      <c r="EB18" s="658"/>
      <c r="EC18" s="694"/>
    </row>
    <row r="19" spans="2:133" ht="11.25" customHeight="1" x14ac:dyDescent="0.15">
      <c r="B19" s="654" t="s">
        <v>274</v>
      </c>
      <c r="C19" s="655"/>
      <c r="D19" s="655"/>
      <c r="E19" s="655"/>
      <c r="F19" s="655"/>
      <c r="G19" s="655"/>
      <c r="H19" s="655"/>
      <c r="I19" s="655"/>
      <c r="J19" s="655"/>
      <c r="K19" s="655"/>
      <c r="L19" s="655"/>
      <c r="M19" s="655"/>
      <c r="N19" s="655"/>
      <c r="O19" s="655"/>
      <c r="P19" s="655"/>
      <c r="Q19" s="656"/>
      <c r="R19" s="657">
        <v>19424</v>
      </c>
      <c r="S19" s="658"/>
      <c r="T19" s="658"/>
      <c r="U19" s="658"/>
      <c r="V19" s="658"/>
      <c r="W19" s="658"/>
      <c r="X19" s="658"/>
      <c r="Y19" s="659"/>
      <c r="Z19" s="695">
        <v>0.1</v>
      </c>
      <c r="AA19" s="695"/>
      <c r="AB19" s="695"/>
      <c r="AC19" s="695"/>
      <c r="AD19" s="696">
        <v>19424</v>
      </c>
      <c r="AE19" s="696"/>
      <c r="AF19" s="696"/>
      <c r="AG19" s="696"/>
      <c r="AH19" s="696"/>
      <c r="AI19" s="696"/>
      <c r="AJ19" s="696"/>
      <c r="AK19" s="696"/>
      <c r="AL19" s="660">
        <v>0.1</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t="s">
        <v>137</v>
      </c>
      <c r="BH19" s="658"/>
      <c r="BI19" s="658"/>
      <c r="BJ19" s="658"/>
      <c r="BK19" s="658"/>
      <c r="BL19" s="658"/>
      <c r="BM19" s="658"/>
      <c r="BN19" s="659"/>
      <c r="BO19" s="695" t="s">
        <v>236</v>
      </c>
      <c r="BP19" s="695"/>
      <c r="BQ19" s="695"/>
      <c r="BR19" s="695"/>
      <c r="BS19" s="696" t="s">
        <v>137</v>
      </c>
      <c r="BT19" s="696"/>
      <c r="BU19" s="696"/>
      <c r="BV19" s="696"/>
      <c r="BW19" s="696"/>
      <c r="BX19" s="696"/>
      <c r="BY19" s="696"/>
      <c r="BZ19" s="696"/>
      <c r="CA19" s="696"/>
      <c r="CB19" s="736"/>
      <c r="CD19" s="654" t="s">
        <v>276</v>
      </c>
      <c r="CE19" s="655"/>
      <c r="CF19" s="655"/>
      <c r="CG19" s="655"/>
      <c r="CH19" s="655"/>
      <c r="CI19" s="655"/>
      <c r="CJ19" s="655"/>
      <c r="CK19" s="655"/>
      <c r="CL19" s="655"/>
      <c r="CM19" s="655"/>
      <c r="CN19" s="655"/>
      <c r="CO19" s="655"/>
      <c r="CP19" s="655"/>
      <c r="CQ19" s="656"/>
      <c r="CR19" s="657" t="s">
        <v>137</v>
      </c>
      <c r="CS19" s="658"/>
      <c r="CT19" s="658"/>
      <c r="CU19" s="658"/>
      <c r="CV19" s="658"/>
      <c r="CW19" s="658"/>
      <c r="CX19" s="658"/>
      <c r="CY19" s="659"/>
      <c r="CZ19" s="695" t="s">
        <v>236</v>
      </c>
      <c r="DA19" s="695"/>
      <c r="DB19" s="695"/>
      <c r="DC19" s="695"/>
      <c r="DD19" s="663" t="s">
        <v>236</v>
      </c>
      <c r="DE19" s="658"/>
      <c r="DF19" s="658"/>
      <c r="DG19" s="658"/>
      <c r="DH19" s="658"/>
      <c r="DI19" s="658"/>
      <c r="DJ19" s="658"/>
      <c r="DK19" s="658"/>
      <c r="DL19" s="658"/>
      <c r="DM19" s="658"/>
      <c r="DN19" s="658"/>
      <c r="DO19" s="658"/>
      <c r="DP19" s="659"/>
      <c r="DQ19" s="663" t="s">
        <v>137</v>
      </c>
      <c r="DR19" s="658"/>
      <c r="DS19" s="658"/>
      <c r="DT19" s="658"/>
      <c r="DU19" s="658"/>
      <c r="DV19" s="658"/>
      <c r="DW19" s="658"/>
      <c r="DX19" s="658"/>
      <c r="DY19" s="658"/>
      <c r="DZ19" s="658"/>
      <c r="EA19" s="658"/>
      <c r="EB19" s="658"/>
      <c r="EC19" s="694"/>
    </row>
    <row r="20" spans="2:133" ht="11.25" customHeight="1" x14ac:dyDescent="0.15">
      <c r="B20" s="724" t="s">
        <v>277</v>
      </c>
      <c r="C20" s="725"/>
      <c r="D20" s="725"/>
      <c r="E20" s="725"/>
      <c r="F20" s="725"/>
      <c r="G20" s="725"/>
      <c r="H20" s="725"/>
      <c r="I20" s="725"/>
      <c r="J20" s="725"/>
      <c r="K20" s="725"/>
      <c r="L20" s="725"/>
      <c r="M20" s="725"/>
      <c r="N20" s="725"/>
      <c r="O20" s="725"/>
      <c r="P20" s="725"/>
      <c r="Q20" s="726"/>
      <c r="R20" s="657">
        <v>9121</v>
      </c>
      <c r="S20" s="658"/>
      <c r="T20" s="658"/>
      <c r="U20" s="658"/>
      <c r="V20" s="658"/>
      <c r="W20" s="658"/>
      <c r="X20" s="658"/>
      <c r="Y20" s="659"/>
      <c r="Z20" s="695">
        <v>0</v>
      </c>
      <c r="AA20" s="695"/>
      <c r="AB20" s="695"/>
      <c r="AC20" s="695"/>
      <c r="AD20" s="696">
        <v>9121</v>
      </c>
      <c r="AE20" s="696"/>
      <c r="AF20" s="696"/>
      <c r="AG20" s="696"/>
      <c r="AH20" s="696"/>
      <c r="AI20" s="696"/>
      <c r="AJ20" s="696"/>
      <c r="AK20" s="696"/>
      <c r="AL20" s="660">
        <v>0.1</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t="s">
        <v>137</v>
      </c>
      <c r="BH20" s="658"/>
      <c r="BI20" s="658"/>
      <c r="BJ20" s="658"/>
      <c r="BK20" s="658"/>
      <c r="BL20" s="658"/>
      <c r="BM20" s="658"/>
      <c r="BN20" s="659"/>
      <c r="BO20" s="695" t="s">
        <v>236</v>
      </c>
      <c r="BP20" s="695"/>
      <c r="BQ20" s="695"/>
      <c r="BR20" s="695"/>
      <c r="BS20" s="696" t="s">
        <v>137</v>
      </c>
      <c r="BT20" s="696"/>
      <c r="BU20" s="696"/>
      <c r="BV20" s="696"/>
      <c r="BW20" s="696"/>
      <c r="BX20" s="696"/>
      <c r="BY20" s="696"/>
      <c r="BZ20" s="696"/>
      <c r="CA20" s="696"/>
      <c r="CB20" s="736"/>
      <c r="CD20" s="654" t="s">
        <v>279</v>
      </c>
      <c r="CE20" s="655"/>
      <c r="CF20" s="655"/>
      <c r="CG20" s="655"/>
      <c r="CH20" s="655"/>
      <c r="CI20" s="655"/>
      <c r="CJ20" s="655"/>
      <c r="CK20" s="655"/>
      <c r="CL20" s="655"/>
      <c r="CM20" s="655"/>
      <c r="CN20" s="655"/>
      <c r="CO20" s="655"/>
      <c r="CP20" s="655"/>
      <c r="CQ20" s="656"/>
      <c r="CR20" s="657">
        <v>23935936</v>
      </c>
      <c r="CS20" s="658"/>
      <c r="CT20" s="658"/>
      <c r="CU20" s="658"/>
      <c r="CV20" s="658"/>
      <c r="CW20" s="658"/>
      <c r="CX20" s="658"/>
      <c r="CY20" s="659"/>
      <c r="CZ20" s="695">
        <v>100</v>
      </c>
      <c r="DA20" s="695"/>
      <c r="DB20" s="695"/>
      <c r="DC20" s="695"/>
      <c r="DD20" s="663">
        <v>2791478</v>
      </c>
      <c r="DE20" s="658"/>
      <c r="DF20" s="658"/>
      <c r="DG20" s="658"/>
      <c r="DH20" s="658"/>
      <c r="DI20" s="658"/>
      <c r="DJ20" s="658"/>
      <c r="DK20" s="658"/>
      <c r="DL20" s="658"/>
      <c r="DM20" s="658"/>
      <c r="DN20" s="658"/>
      <c r="DO20" s="658"/>
      <c r="DP20" s="659"/>
      <c r="DQ20" s="663">
        <v>14835205</v>
      </c>
      <c r="DR20" s="658"/>
      <c r="DS20" s="658"/>
      <c r="DT20" s="658"/>
      <c r="DU20" s="658"/>
      <c r="DV20" s="658"/>
      <c r="DW20" s="658"/>
      <c r="DX20" s="658"/>
      <c r="DY20" s="658"/>
      <c r="DZ20" s="658"/>
      <c r="EA20" s="658"/>
      <c r="EB20" s="658"/>
      <c r="EC20" s="694"/>
    </row>
    <row r="21" spans="2:133" ht="11.25" customHeight="1" x14ac:dyDescent="0.15">
      <c r="B21" s="654" t="s">
        <v>280</v>
      </c>
      <c r="C21" s="655"/>
      <c r="D21" s="655"/>
      <c r="E21" s="655"/>
      <c r="F21" s="655"/>
      <c r="G21" s="655"/>
      <c r="H21" s="655"/>
      <c r="I21" s="655"/>
      <c r="J21" s="655"/>
      <c r="K21" s="655"/>
      <c r="L21" s="655"/>
      <c r="M21" s="655"/>
      <c r="N21" s="655"/>
      <c r="O21" s="655"/>
      <c r="P21" s="655"/>
      <c r="Q21" s="656"/>
      <c r="R21" s="657">
        <v>6682091</v>
      </c>
      <c r="S21" s="658"/>
      <c r="T21" s="658"/>
      <c r="U21" s="658"/>
      <c r="V21" s="658"/>
      <c r="W21" s="658"/>
      <c r="X21" s="658"/>
      <c r="Y21" s="659"/>
      <c r="Z21" s="695">
        <v>26.3</v>
      </c>
      <c r="AA21" s="695"/>
      <c r="AB21" s="695"/>
      <c r="AC21" s="695"/>
      <c r="AD21" s="696">
        <v>6228501</v>
      </c>
      <c r="AE21" s="696"/>
      <c r="AF21" s="696"/>
      <c r="AG21" s="696"/>
      <c r="AH21" s="696"/>
      <c r="AI21" s="696"/>
      <c r="AJ21" s="696"/>
      <c r="AK21" s="696"/>
      <c r="AL21" s="660">
        <v>46.6</v>
      </c>
      <c r="AM21" s="661"/>
      <c r="AN21" s="661"/>
      <c r="AO21" s="697"/>
      <c r="AP21" s="654" t="s">
        <v>281</v>
      </c>
      <c r="AQ21" s="734"/>
      <c r="AR21" s="734"/>
      <c r="AS21" s="734"/>
      <c r="AT21" s="734"/>
      <c r="AU21" s="734"/>
      <c r="AV21" s="734"/>
      <c r="AW21" s="734"/>
      <c r="AX21" s="734"/>
      <c r="AY21" s="734"/>
      <c r="AZ21" s="734"/>
      <c r="BA21" s="734"/>
      <c r="BB21" s="734"/>
      <c r="BC21" s="734"/>
      <c r="BD21" s="734"/>
      <c r="BE21" s="734"/>
      <c r="BF21" s="735"/>
      <c r="BG21" s="657" t="s">
        <v>236</v>
      </c>
      <c r="BH21" s="658"/>
      <c r="BI21" s="658"/>
      <c r="BJ21" s="658"/>
      <c r="BK21" s="658"/>
      <c r="BL21" s="658"/>
      <c r="BM21" s="658"/>
      <c r="BN21" s="659"/>
      <c r="BO21" s="695" t="s">
        <v>236</v>
      </c>
      <c r="BP21" s="695"/>
      <c r="BQ21" s="695"/>
      <c r="BR21" s="695"/>
      <c r="BS21" s="696" t="s">
        <v>236</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282</v>
      </c>
      <c r="C22" s="655"/>
      <c r="D22" s="655"/>
      <c r="E22" s="655"/>
      <c r="F22" s="655"/>
      <c r="G22" s="655"/>
      <c r="H22" s="655"/>
      <c r="I22" s="655"/>
      <c r="J22" s="655"/>
      <c r="K22" s="655"/>
      <c r="L22" s="655"/>
      <c r="M22" s="655"/>
      <c r="N22" s="655"/>
      <c r="O22" s="655"/>
      <c r="P22" s="655"/>
      <c r="Q22" s="656"/>
      <c r="R22" s="657">
        <v>6228501</v>
      </c>
      <c r="S22" s="658"/>
      <c r="T22" s="658"/>
      <c r="U22" s="658"/>
      <c r="V22" s="658"/>
      <c r="W22" s="658"/>
      <c r="X22" s="658"/>
      <c r="Y22" s="659"/>
      <c r="Z22" s="695">
        <v>24.5</v>
      </c>
      <c r="AA22" s="695"/>
      <c r="AB22" s="695"/>
      <c r="AC22" s="695"/>
      <c r="AD22" s="696">
        <v>6228501</v>
      </c>
      <c r="AE22" s="696"/>
      <c r="AF22" s="696"/>
      <c r="AG22" s="696"/>
      <c r="AH22" s="696"/>
      <c r="AI22" s="696"/>
      <c r="AJ22" s="696"/>
      <c r="AK22" s="696"/>
      <c r="AL22" s="660">
        <v>46.6</v>
      </c>
      <c r="AM22" s="661"/>
      <c r="AN22" s="661"/>
      <c r="AO22" s="697"/>
      <c r="AP22" s="654" t="s">
        <v>283</v>
      </c>
      <c r="AQ22" s="734"/>
      <c r="AR22" s="734"/>
      <c r="AS22" s="734"/>
      <c r="AT22" s="734"/>
      <c r="AU22" s="734"/>
      <c r="AV22" s="734"/>
      <c r="AW22" s="734"/>
      <c r="AX22" s="734"/>
      <c r="AY22" s="734"/>
      <c r="AZ22" s="734"/>
      <c r="BA22" s="734"/>
      <c r="BB22" s="734"/>
      <c r="BC22" s="734"/>
      <c r="BD22" s="734"/>
      <c r="BE22" s="734"/>
      <c r="BF22" s="735"/>
      <c r="BG22" s="657" t="s">
        <v>137</v>
      </c>
      <c r="BH22" s="658"/>
      <c r="BI22" s="658"/>
      <c r="BJ22" s="658"/>
      <c r="BK22" s="658"/>
      <c r="BL22" s="658"/>
      <c r="BM22" s="658"/>
      <c r="BN22" s="659"/>
      <c r="BO22" s="695" t="s">
        <v>236</v>
      </c>
      <c r="BP22" s="695"/>
      <c r="BQ22" s="695"/>
      <c r="BR22" s="695"/>
      <c r="BS22" s="696" t="s">
        <v>236</v>
      </c>
      <c r="BT22" s="696"/>
      <c r="BU22" s="696"/>
      <c r="BV22" s="696"/>
      <c r="BW22" s="696"/>
      <c r="BX22" s="696"/>
      <c r="BY22" s="696"/>
      <c r="BZ22" s="696"/>
      <c r="CA22" s="696"/>
      <c r="CB22" s="736"/>
      <c r="CD22" s="709" t="s">
        <v>284</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285</v>
      </c>
      <c r="C23" s="655"/>
      <c r="D23" s="655"/>
      <c r="E23" s="655"/>
      <c r="F23" s="655"/>
      <c r="G23" s="655"/>
      <c r="H23" s="655"/>
      <c r="I23" s="655"/>
      <c r="J23" s="655"/>
      <c r="K23" s="655"/>
      <c r="L23" s="655"/>
      <c r="M23" s="655"/>
      <c r="N23" s="655"/>
      <c r="O23" s="655"/>
      <c r="P23" s="655"/>
      <c r="Q23" s="656"/>
      <c r="R23" s="657">
        <v>446594</v>
      </c>
      <c r="S23" s="658"/>
      <c r="T23" s="658"/>
      <c r="U23" s="658"/>
      <c r="V23" s="658"/>
      <c r="W23" s="658"/>
      <c r="X23" s="658"/>
      <c r="Y23" s="659"/>
      <c r="Z23" s="695">
        <v>1.8</v>
      </c>
      <c r="AA23" s="695"/>
      <c r="AB23" s="695"/>
      <c r="AC23" s="695"/>
      <c r="AD23" s="696" t="s">
        <v>236</v>
      </c>
      <c r="AE23" s="696"/>
      <c r="AF23" s="696"/>
      <c r="AG23" s="696"/>
      <c r="AH23" s="696"/>
      <c r="AI23" s="696"/>
      <c r="AJ23" s="696"/>
      <c r="AK23" s="696"/>
      <c r="AL23" s="660" t="s">
        <v>236</v>
      </c>
      <c r="AM23" s="661"/>
      <c r="AN23" s="661"/>
      <c r="AO23" s="697"/>
      <c r="AP23" s="654" t="s">
        <v>286</v>
      </c>
      <c r="AQ23" s="734"/>
      <c r="AR23" s="734"/>
      <c r="AS23" s="734"/>
      <c r="AT23" s="734"/>
      <c r="AU23" s="734"/>
      <c r="AV23" s="734"/>
      <c r="AW23" s="734"/>
      <c r="AX23" s="734"/>
      <c r="AY23" s="734"/>
      <c r="AZ23" s="734"/>
      <c r="BA23" s="734"/>
      <c r="BB23" s="734"/>
      <c r="BC23" s="734"/>
      <c r="BD23" s="734"/>
      <c r="BE23" s="734"/>
      <c r="BF23" s="735"/>
      <c r="BG23" s="657" t="s">
        <v>236</v>
      </c>
      <c r="BH23" s="658"/>
      <c r="BI23" s="658"/>
      <c r="BJ23" s="658"/>
      <c r="BK23" s="658"/>
      <c r="BL23" s="658"/>
      <c r="BM23" s="658"/>
      <c r="BN23" s="659"/>
      <c r="BO23" s="695" t="s">
        <v>137</v>
      </c>
      <c r="BP23" s="695"/>
      <c r="BQ23" s="695"/>
      <c r="BR23" s="695"/>
      <c r="BS23" s="696" t="s">
        <v>236</v>
      </c>
      <c r="BT23" s="696"/>
      <c r="BU23" s="696"/>
      <c r="BV23" s="696"/>
      <c r="BW23" s="696"/>
      <c r="BX23" s="696"/>
      <c r="BY23" s="696"/>
      <c r="BZ23" s="696"/>
      <c r="CA23" s="696"/>
      <c r="CB23" s="736"/>
      <c r="CD23" s="709" t="s">
        <v>225</v>
      </c>
      <c r="CE23" s="710"/>
      <c r="CF23" s="710"/>
      <c r="CG23" s="710"/>
      <c r="CH23" s="710"/>
      <c r="CI23" s="710"/>
      <c r="CJ23" s="710"/>
      <c r="CK23" s="710"/>
      <c r="CL23" s="710"/>
      <c r="CM23" s="710"/>
      <c r="CN23" s="710"/>
      <c r="CO23" s="710"/>
      <c r="CP23" s="710"/>
      <c r="CQ23" s="711"/>
      <c r="CR23" s="709" t="s">
        <v>287</v>
      </c>
      <c r="CS23" s="710"/>
      <c r="CT23" s="710"/>
      <c r="CU23" s="710"/>
      <c r="CV23" s="710"/>
      <c r="CW23" s="710"/>
      <c r="CX23" s="710"/>
      <c r="CY23" s="711"/>
      <c r="CZ23" s="709" t="s">
        <v>288</v>
      </c>
      <c r="DA23" s="710"/>
      <c r="DB23" s="710"/>
      <c r="DC23" s="711"/>
      <c r="DD23" s="709" t="s">
        <v>289</v>
      </c>
      <c r="DE23" s="710"/>
      <c r="DF23" s="710"/>
      <c r="DG23" s="710"/>
      <c r="DH23" s="710"/>
      <c r="DI23" s="710"/>
      <c r="DJ23" s="710"/>
      <c r="DK23" s="711"/>
      <c r="DL23" s="747" t="s">
        <v>290</v>
      </c>
      <c r="DM23" s="748"/>
      <c r="DN23" s="748"/>
      <c r="DO23" s="748"/>
      <c r="DP23" s="748"/>
      <c r="DQ23" s="748"/>
      <c r="DR23" s="748"/>
      <c r="DS23" s="748"/>
      <c r="DT23" s="748"/>
      <c r="DU23" s="748"/>
      <c r="DV23" s="749"/>
      <c r="DW23" s="709" t="s">
        <v>291</v>
      </c>
      <c r="DX23" s="710"/>
      <c r="DY23" s="710"/>
      <c r="DZ23" s="710"/>
      <c r="EA23" s="710"/>
      <c r="EB23" s="710"/>
      <c r="EC23" s="711"/>
    </row>
    <row r="24" spans="2:133" ht="11.25" customHeight="1" x14ac:dyDescent="0.15">
      <c r="B24" s="654" t="s">
        <v>292</v>
      </c>
      <c r="C24" s="655"/>
      <c r="D24" s="655"/>
      <c r="E24" s="655"/>
      <c r="F24" s="655"/>
      <c r="G24" s="655"/>
      <c r="H24" s="655"/>
      <c r="I24" s="655"/>
      <c r="J24" s="655"/>
      <c r="K24" s="655"/>
      <c r="L24" s="655"/>
      <c r="M24" s="655"/>
      <c r="N24" s="655"/>
      <c r="O24" s="655"/>
      <c r="P24" s="655"/>
      <c r="Q24" s="656"/>
      <c r="R24" s="657">
        <v>6996</v>
      </c>
      <c r="S24" s="658"/>
      <c r="T24" s="658"/>
      <c r="U24" s="658"/>
      <c r="V24" s="658"/>
      <c r="W24" s="658"/>
      <c r="X24" s="658"/>
      <c r="Y24" s="659"/>
      <c r="Z24" s="695">
        <v>0</v>
      </c>
      <c r="AA24" s="695"/>
      <c r="AB24" s="695"/>
      <c r="AC24" s="695"/>
      <c r="AD24" s="696" t="s">
        <v>236</v>
      </c>
      <c r="AE24" s="696"/>
      <c r="AF24" s="696"/>
      <c r="AG24" s="696"/>
      <c r="AH24" s="696"/>
      <c r="AI24" s="696"/>
      <c r="AJ24" s="696"/>
      <c r="AK24" s="696"/>
      <c r="AL24" s="660" t="s">
        <v>137</v>
      </c>
      <c r="AM24" s="661"/>
      <c r="AN24" s="661"/>
      <c r="AO24" s="697"/>
      <c r="AP24" s="654" t="s">
        <v>293</v>
      </c>
      <c r="AQ24" s="734"/>
      <c r="AR24" s="734"/>
      <c r="AS24" s="734"/>
      <c r="AT24" s="734"/>
      <c r="AU24" s="734"/>
      <c r="AV24" s="734"/>
      <c r="AW24" s="734"/>
      <c r="AX24" s="734"/>
      <c r="AY24" s="734"/>
      <c r="AZ24" s="734"/>
      <c r="BA24" s="734"/>
      <c r="BB24" s="734"/>
      <c r="BC24" s="734"/>
      <c r="BD24" s="734"/>
      <c r="BE24" s="734"/>
      <c r="BF24" s="735"/>
      <c r="BG24" s="657" t="s">
        <v>236</v>
      </c>
      <c r="BH24" s="658"/>
      <c r="BI24" s="658"/>
      <c r="BJ24" s="658"/>
      <c r="BK24" s="658"/>
      <c r="BL24" s="658"/>
      <c r="BM24" s="658"/>
      <c r="BN24" s="659"/>
      <c r="BO24" s="695" t="s">
        <v>236</v>
      </c>
      <c r="BP24" s="695"/>
      <c r="BQ24" s="695"/>
      <c r="BR24" s="695"/>
      <c r="BS24" s="696" t="s">
        <v>137</v>
      </c>
      <c r="BT24" s="696"/>
      <c r="BU24" s="696"/>
      <c r="BV24" s="696"/>
      <c r="BW24" s="696"/>
      <c r="BX24" s="696"/>
      <c r="BY24" s="696"/>
      <c r="BZ24" s="696"/>
      <c r="CA24" s="696"/>
      <c r="CB24" s="736"/>
      <c r="CD24" s="715" t="s">
        <v>294</v>
      </c>
      <c r="CE24" s="716"/>
      <c r="CF24" s="716"/>
      <c r="CG24" s="716"/>
      <c r="CH24" s="716"/>
      <c r="CI24" s="716"/>
      <c r="CJ24" s="716"/>
      <c r="CK24" s="716"/>
      <c r="CL24" s="716"/>
      <c r="CM24" s="716"/>
      <c r="CN24" s="716"/>
      <c r="CO24" s="716"/>
      <c r="CP24" s="716"/>
      <c r="CQ24" s="717"/>
      <c r="CR24" s="712">
        <v>9199037</v>
      </c>
      <c r="CS24" s="713"/>
      <c r="CT24" s="713"/>
      <c r="CU24" s="713"/>
      <c r="CV24" s="713"/>
      <c r="CW24" s="713"/>
      <c r="CX24" s="713"/>
      <c r="CY24" s="738"/>
      <c r="CZ24" s="739">
        <v>38.4</v>
      </c>
      <c r="DA24" s="721"/>
      <c r="DB24" s="721"/>
      <c r="DC24" s="741"/>
      <c r="DD24" s="737">
        <v>6534142</v>
      </c>
      <c r="DE24" s="713"/>
      <c r="DF24" s="713"/>
      <c r="DG24" s="713"/>
      <c r="DH24" s="713"/>
      <c r="DI24" s="713"/>
      <c r="DJ24" s="713"/>
      <c r="DK24" s="738"/>
      <c r="DL24" s="737">
        <v>6462699</v>
      </c>
      <c r="DM24" s="713"/>
      <c r="DN24" s="713"/>
      <c r="DO24" s="713"/>
      <c r="DP24" s="713"/>
      <c r="DQ24" s="713"/>
      <c r="DR24" s="713"/>
      <c r="DS24" s="713"/>
      <c r="DT24" s="713"/>
      <c r="DU24" s="713"/>
      <c r="DV24" s="738"/>
      <c r="DW24" s="739">
        <v>47.6</v>
      </c>
      <c r="DX24" s="721"/>
      <c r="DY24" s="721"/>
      <c r="DZ24" s="721"/>
      <c r="EA24" s="721"/>
      <c r="EB24" s="721"/>
      <c r="EC24" s="740"/>
    </row>
    <row r="25" spans="2:133" ht="11.25" customHeight="1" x14ac:dyDescent="0.15">
      <c r="B25" s="654" t="s">
        <v>295</v>
      </c>
      <c r="C25" s="655"/>
      <c r="D25" s="655"/>
      <c r="E25" s="655"/>
      <c r="F25" s="655"/>
      <c r="G25" s="655"/>
      <c r="H25" s="655"/>
      <c r="I25" s="655"/>
      <c r="J25" s="655"/>
      <c r="K25" s="655"/>
      <c r="L25" s="655"/>
      <c r="M25" s="655"/>
      <c r="N25" s="655"/>
      <c r="O25" s="655"/>
      <c r="P25" s="655"/>
      <c r="Q25" s="656"/>
      <c r="R25" s="657">
        <v>13780837</v>
      </c>
      <c r="S25" s="658"/>
      <c r="T25" s="658"/>
      <c r="U25" s="658"/>
      <c r="V25" s="658"/>
      <c r="W25" s="658"/>
      <c r="X25" s="658"/>
      <c r="Y25" s="659"/>
      <c r="Z25" s="695">
        <v>54.3</v>
      </c>
      <c r="AA25" s="695"/>
      <c r="AB25" s="695"/>
      <c r="AC25" s="695"/>
      <c r="AD25" s="696">
        <v>13327247</v>
      </c>
      <c r="AE25" s="696"/>
      <c r="AF25" s="696"/>
      <c r="AG25" s="696"/>
      <c r="AH25" s="696"/>
      <c r="AI25" s="696"/>
      <c r="AJ25" s="696"/>
      <c r="AK25" s="696"/>
      <c r="AL25" s="660">
        <v>99.8</v>
      </c>
      <c r="AM25" s="661"/>
      <c r="AN25" s="661"/>
      <c r="AO25" s="697"/>
      <c r="AP25" s="654" t="s">
        <v>296</v>
      </c>
      <c r="AQ25" s="734"/>
      <c r="AR25" s="734"/>
      <c r="AS25" s="734"/>
      <c r="AT25" s="734"/>
      <c r="AU25" s="734"/>
      <c r="AV25" s="734"/>
      <c r="AW25" s="734"/>
      <c r="AX25" s="734"/>
      <c r="AY25" s="734"/>
      <c r="AZ25" s="734"/>
      <c r="BA25" s="734"/>
      <c r="BB25" s="734"/>
      <c r="BC25" s="734"/>
      <c r="BD25" s="734"/>
      <c r="BE25" s="734"/>
      <c r="BF25" s="735"/>
      <c r="BG25" s="657" t="s">
        <v>137</v>
      </c>
      <c r="BH25" s="658"/>
      <c r="BI25" s="658"/>
      <c r="BJ25" s="658"/>
      <c r="BK25" s="658"/>
      <c r="BL25" s="658"/>
      <c r="BM25" s="658"/>
      <c r="BN25" s="659"/>
      <c r="BO25" s="695" t="s">
        <v>236</v>
      </c>
      <c r="BP25" s="695"/>
      <c r="BQ25" s="695"/>
      <c r="BR25" s="695"/>
      <c r="BS25" s="696" t="s">
        <v>128</v>
      </c>
      <c r="BT25" s="696"/>
      <c r="BU25" s="696"/>
      <c r="BV25" s="696"/>
      <c r="BW25" s="696"/>
      <c r="BX25" s="696"/>
      <c r="BY25" s="696"/>
      <c r="BZ25" s="696"/>
      <c r="CA25" s="696"/>
      <c r="CB25" s="736"/>
      <c r="CD25" s="654" t="s">
        <v>297</v>
      </c>
      <c r="CE25" s="655"/>
      <c r="CF25" s="655"/>
      <c r="CG25" s="655"/>
      <c r="CH25" s="655"/>
      <c r="CI25" s="655"/>
      <c r="CJ25" s="655"/>
      <c r="CK25" s="655"/>
      <c r="CL25" s="655"/>
      <c r="CM25" s="655"/>
      <c r="CN25" s="655"/>
      <c r="CO25" s="655"/>
      <c r="CP25" s="655"/>
      <c r="CQ25" s="656"/>
      <c r="CR25" s="657">
        <v>3208936</v>
      </c>
      <c r="CS25" s="670"/>
      <c r="CT25" s="670"/>
      <c r="CU25" s="670"/>
      <c r="CV25" s="670"/>
      <c r="CW25" s="670"/>
      <c r="CX25" s="670"/>
      <c r="CY25" s="671"/>
      <c r="CZ25" s="660">
        <v>13.4</v>
      </c>
      <c r="DA25" s="672"/>
      <c r="DB25" s="672"/>
      <c r="DC25" s="673"/>
      <c r="DD25" s="663">
        <v>3073966</v>
      </c>
      <c r="DE25" s="670"/>
      <c r="DF25" s="670"/>
      <c r="DG25" s="670"/>
      <c r="DH25" s="670"/>
      <c r="DI25" s="670"/>
      <c r="DJ25" s="670"/>
      <c r="DK25" s="671"/>
      <c r="DL25" s="663">
        <v>3003832</v>
      </c>
      <c r="DM25" s="670"/>
      <c r="DN25" s="670"/>
      <c r="DO25" s="670"/>
      <c r="DP25" s="670"/>
      <c r="DQ25" s="670"/>
      <c r="DR25" s="670"/>
      <c r="DS25" s="670"/>
      <c r="DT25" s="670"/>
      <c r="DU25" s="670"/>
      <c r="DV25" s="671"/>
      <c r="DW25" s="660">
        <v>22.1</v>
      </c>
      <c r="DX25" s="672"/>
      <c r="DY25" s="672"/>
      <c r="DZ25" s="672"/>
      <c r="EA25" s="672"/>
      <c r="EB25" s="672"/>
      <c r="EC25" s="684"/>
    </row>
    <row r="26" spans="2:133" ht="11.25" customHeight="1" x14ac:dyDescent="0.15">
      <c r="B26" s="654" t="s">
        <v>298</v>
      </c>
      <c r="C26" s="655"/>
      <c r="D26" s="655"/>
      <c r="E26" s="655"/>
      <c r="F26" s="655"/>
      <c r="G26" s="655"/>
      <c r="H26" s="655"/>
      <c r="I26" s="655"/>
      <c r="J26" s="655"/>
      <c r="K26" s="655"/>
      <c r="L26" s="655"/>
      <c r="M26" s="655"/>
      <c r="N26" s="655"/>
      <c r="O26" s="655"/>
      <c r="P26" s="655"/>
      <c r="Q26" s="656"/>
      <c r="R26" s="657">
        <v>6261</v>
      </c>
      <c r="S26" s="658"/>
      <c r="T26" s="658"/>
      <c r="U26" s="658"/>
      <c r="V26" s="658"/>
      <c r="W26" s="658"/>
      <c r="X26" s="658"/>
      <c r="Y26" s="659"/>
      <c r="Z26" s="695">
        <v>0</v>
      </c>
      <c r="AA26" s="695"/>
      <c r="AB26" s="695"/>
      <c r="AC26" s="695"/>
      <c r="AD26" s="696">
        <v>6261</v>
      </c>
      <c r="AE26" s="696"/>
      <c r="AF26" s="696"/>
      <c r="AG26" s="696"/>
      <c r="AH26" s="696"/>
      <c r="AI26" s="696"/>
      <c r="AJ26" s="696"/>
      <c r="AK26" s="696"/>
      <c r="AL26" s="660">
        <v>0</v>
      </c>
      <c r="AM26" s="661"/>
      <c r="AN26" s="661"/>
      <c r="AO26" s="697"/>
      <c r="AP26" s="654" t="s">
        <v>299</v>
      </c>
      <c r="AQ26" s="734"/>
      <c r="AR26" s="734"/>
      <c r="AS26" s="734"/>
      <c r="AT26" s="734"/>
      <c r="AU26" s="734"/>
      <c r="AV26" s="734"/>
      <c r="AW26" s="734"/>
      <c r="AX26" s="734"/>
      <c r="AY26" s="734"/>
      <c r="AZ26" s="734"/>
      <c r="BA26" s="734"/>
      <c r="BB26" s="734"/>
      <c r="BC26" s="734"/>
      <c r="BD26" s="734"/>
      <c r="BE26" s="734"/>
      <c r="BF26" s="735"/>
      <c r="BG26" s="657" t="s">
        <v>236</v>
      </c>
      <c r="BH26" s="658"/>
      <c r="BI26" s="658"/>
      <c r="BJ26" s="658"/>
      <c r="BK26" s="658"/>
      <c r="BL26" s="658"/>
      <c r="BM26" s="658"/>
      <c r="BN26" s="659"/>
      <c r="BO26" s="695" t="s">
        <v>236</v>
      </c>
      <c r="BP26" s="695"/>
      <c r="BQ26" s="695"/>
      <c r="BR26" s="695"/>
      <c r="BS26" s="696" t="s">
        <v>236</v>
      </c>
      <c r="BT26" s="696"/>
      <c r="BU26" s="696"/>
      <c r="BV26" s="696"/>
      <c r="BW26" s="696"/>
      <c r="BX26" s="696"/>
      <c r="BY26" s="696"/>
      <c r="BZ26" s="696"/>
      <c r="CA26" s="696"/>
      <c r="CB26" s="736"/>
      <c r="CD26" s="654" t="s">
        <v>300</v>
      </c>
      <c r="CE26" s="655"/>
      <c r="CF26" s="655"/>
      <c r="CG26" s="655"/>
      <c r="CH26" s="655"/>
      <c r="CI26" s="655"/>
      <c r="CJ26" s="655"/>
      <c r="CK26" s="655"/>
      <c r="CL26" s="655"/>
      <c r="CM26" s="655"/>
      <c r="CN26" s="655"/>
      <c r="CO26" s="655"/>
      <c r="CP26" s="655"/>
      <c r="CQ26" s="656"/>
      <c r="CR26" s="657">
        <v>1835068</v>
      </c>
      <c r="CS26" s="658"/>
      <c r="CT26" s="658"/>
      <c r="CU26" s="658"/>
      <c r="CV26" s="658"/>
      <c r="CW26" s="658"/>
      <c r="CX26" s="658"/>
      <c r="CY26" s="659"/>
      <c r="CZ26" s="660">
        <v>7.7</v>
      </c>
      <c r="DA26" s="672"/>
      <c r="DB26" s="672"/>
      <c r="DC26" s="673"/>
      <c r="DD26" s="663">
        <v>1764972</v>
      </c>
      <c r="DE26" s="658"/>
      <c r="DF26" s="658"/>
      <c r="DG26" s="658"/>
      <c r="DH26" s="658"/>
      <c r="DI26" s="658"/>
      <c r="DJ26" s="658"/>
      <c r="DK26" s="659"/>
      <c r="DL26" s="663" t="s">
        <v>236</v>
      </c>
      <c r="DM26" s="658"/>
      <c r="DN26" s="658"/>
      <c r="DO26" s="658"/>
      <c r="DP26" s="658"/>
      <c r="DQ26" s="658"/>
      <c r="DR26" s="658"/>
      <c r="DS26" s="658"/>
      <c r="DT26" s="658"/>
      <c r="DU26" s="658"/>
      <c r="DV26" s="659"/>
      <c r="DW26" s="660" t="s">
        <v>137</v>
      </c>
      <c r="DX26" s="672"/>
      <c r="DY26" s="672"/>
      <c r="DZ26" s="672"/>
      <c r="EA26" s="672"/>
      <c r="EB26" s="672"/>
      <c r="EC26" s="684"/>
    </row>
    <row r="27" spans="2:133" ht="11.25" customHeight="1" x14ac:dyDescent="0.15">
      <c r="B27" s="654" t="s">
        <v>301</v>
      </c>
      <c r="C27" s="655"/>
      <c r="D27" s="655"/>
      <c r="E27" s="655"/>
      <c r="F27" s="655"/>
      <c r="G27" s="655"/>
      <c r="H27" s="655"/>
      <c r="I27" s="655"/>
      <c r="J27" s="655"/>
      <c r="K27" s="655"/>
      <c r="L27" s="655"/>
      <c r="M27" s="655"/>
      <c r="N27" s="655"/>
      <c r="O27" s="655"/>
      <c r="P27" s="655"/>
      <c r="Q27" s="656"/>
      <c r="R27" s="657">
        <v>78983</v>
      </c>
      <c r="S27" s="658"/>
      <c r="T27" s="658"/>
      <c r="U27" s="658"/>
      <c r="V27" s="658"/>
      <c r="W27" s="658"/>
      <c r="X27" s="658"/>
      <c r="Y27" s="659"/>
      <c r="Z27" s="695">
        <v>0.3</v>
      </c>
      <c r="AA27" s="695"/>
      <c r="AB27" s="695"/>
      <c r="AC27" s="695"/>
      <c r="AD27" s="696" t="s">
        <v>236</v>
      </c>
      <c r="AE27" s="696"/>
      <c r="AF27" s="696"/>
      <c r="AG27" s="696"/>
      <c r="AH27" s="696"/>
      <c r="AI27" s="696"/>
      <c r="AJ27" s="696"/>
      <c r="AK27" s="696"/>
      <c r="AL27" s="660" t="s">
        <v>236</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5325469</v>
      </c>
      <c r="BH27" s="658"/>
      <c r="BI27" s="658"/>
      <c r="BJ27" s="658"/>
      <c r="BK27" s="658"/>
      <c r="BL27" s="658"/>
      <c r="BM27" s="658"/>
      <c r="BN27" s="659"/>
      <c r="BO27" s="695">
        <v>100</v>
      </c>
      <c r="BP27" s="695"/>
      <c r="BQ27" s="695"/>
      <c r="BR27" s="695"/>
      <c r="BS27" s="696" t="s">
        <v>137</v>
      </c>
      <c r="BT27" s="696"/>
      <c r="BU27" s="696"/>
      <c r="BV27" s="696"/>
      <c r="BW27" s="696"/>
      <c r="BX27" s="696"/>
      <c r="BY27" s="696"/>
      <c r="BZ27" s="696"/>
      <c r="CA27" s="696"/>
      <c r="CB27" s="736"/>
      <c r="CD27" s="654" t="s">
        <v>303</v>
      </c>
      <c r="CE27" s="655"/>
      <c r="CF27" s="655"/>
      <c r="CG27" s="655"/>
      <c r="CH27" s="655"/>
      <c r="CI27" s="655"/>
      <c r="CJ27" s="655"/>
      <c r="CK27" s="655"/>
      <c r="CL27" s="655"/>
      <c r="CM27" s="655"/>
      <c r="CN27" s="655"/>
      <c r="CO27" s="655"/>
      <c r="CP27" s="655"/>
      <c r="CQ27" s="656"/>
      <c r="CR27" s="657">
        <v>3380647</v>
      </c>
      <c r="CS27" s="670"/>
      <c r="CT27" s="670"/>
      <c r="CU27" s="670"/>
      <c r="CV27" s="670"/>
      <c r="CW27" s="670"/>
      <c r="CX27" s="670"/>
      <c r="CY27" s="671"/>
      <c r="CZ27" s="660">
        <v>14.1</v>
      </c>
      <c r="DA27" s="672"/>
      <c r="DB27" s="672"/>
      <c r="DC27" s="673"/>
      <c r="DD27" s="663">
        <v>911481</v>
      </c>
      <c r="DE27" s="670"/>
      <c r="DF27" s="670"/>
      <c r="DG27" s="670"/>
      <c r="DH27" s="670"/>
      <c r="DI27" s="670"/>
      <c r="DJ27" s="670"/>
      <c r="DK27" s="671"/>
      <c r="DL27" s="663">
        <v>910172</v>
      </c>
      <c r="DM27" s="670"/>
      <c r="DN27" s="670"/>
      <c r="DO27" s="670"/>
      <c r="DP27" s="670"/>
      <c r="DQ27" s="670"/>
      <c r="DR27" s="670"/>
      <c r="DS27" s="670"/>
      <c r="DT27" s="670"/>
      <c r="DU27" s="670"/>
      <c r="DV27" s="671"/>
      <c r="DW27" s="660">
        <v>6.7</v>
      </c>
      <c r="DX27" s="672"/>
      <c r="DY27" s="672"/>
      <c r="DZ27" s="672"/>
      <c r="EA27" s="672"/>
      <c r="EB27" s="672"/>
      <c r="EC27" s="684"/>
    </row>
    <row r="28" spans="2:133" ht="11.25" customHeight="1" x14ac:dyDescent="0.15">
      <c r="B28" s="654" t="s">
        <v>304</v>
      </c>
      <c r="C28" s="655"/>
      <c r="D28" s="655"/>
      <c r="E28" s="655"/>
      <c r="F28" s="655"/>
      <c r="G28" s="655"/>
      <c r="H28" s="655"/>
      <c r="I28" s="655"/>
      <c r="J28" s="655"/>
      <c r="K28" s="655"/>
      <c r="L28" s="655"/>
      <c r="M28" s="655"/>
      <c r="N28" s="655"/>
      <c r="O28" s="655"/>
      <c r="P28" s="655"/>
      <c r="Q28" s="656"/>
      <c r="R28" s="657">
        <v>68339</v>
      </c>
      <c r="S28" s="658"/>
      <c r="T28" s="658"/>
      <c r="U28" s="658"/>
      <c r="V28" s="658"/>
      <c r="W28" s="658"/>
      <c r="X28" s="658"/>
      <c r="Y28" s="659"/>
      <c r="Z28" s="695">
        <v>0.3</v>
      </c>
      <c r="AA28" s="695"/>
      <c r="AB28" s="695"/>
      <c r="AC28" s="695"/>
      <c r="AD28" s="696">
        <v>15440</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2609454</v>
      </c>
      <c r="CS28" s="658"/>
      <c r="CT28" s="658"/>
      <c r="CU28" s="658"/>
      <c r="CV28" s="658"/>
      <c r="CW28" s="658"/>
      <c r="CX28" s="658"/>
      <c r="CY28" s="659"/>
      <c r="CZ28" s="660">
        <v>10.9</v>
      </c>
      <c r="DA28" s="672"/>
      <c r="DB28" s="672"/>
      <c r="DC28" s="673"/>
      <c r="DD28" s="663">
        <v>2548695</v>
      </c>
      <c r="DE28" s="658"/>
      <c r="DF28" s="658"/>
      <c r="DG28" s="658"/>
      <c r="DH28" s="658"/>
      <c r="DI28" s="658"/>
      <c r="DJ28" s="658"/>
      <c r="DK28" s="659"/>
      <c r="DL28" s="663">
        <v>2548695</v>
      </c>
      <c r="DM28" s="658"/>
      <c r="DN28" s="658"/>
      <c r="DO28" s="658"/>
      <c r="DP28" s="658"/>
      <c r="DQ28" s="658"/>
      <c r="DR28" s="658"/>
      <c r="DS28" s="658"/>
      <c r="DT28" s="658"/>
      <c r="DU28" s="658"/>
      <c r="DV28" s="659"/>
      <c r="DW28" s="660">
        <v>18.8</v>
      </c>
      <c r="DX28" s="672"/>
      <c r="DY28" s="672"/>
      <c r="DZ28" s="672"/>
      <c r="EA28" s="672"/>
      <c r="EB28" s="672"/>
      <c r="EC28" s="684"/>
    </row>
    <row r="29" spans="2:133" ht="11.25" customHeight="1" x14ac:dyDescent="0.15">
      <c r="B29" s="654" t="s">
        <v>306</v>
      </c>
      <c r="C29" s="655"/>
      <c r="D29" s="655"/>
      <c r="E29" s="655"/>
      <c r="F29" s="655"/>
      <c r="G29" s="655"/>
      <c r="H29" s="655"/>
      <c r="I29" s="655"/>
      <c r="J29" s="655"/>
      <c r="K29" s="655"/>
      <c r="L29" s="655"/>
      <c r="M29" s="655"/>
      <c r="N29" s="655"/>
      <c r="O29" s="655"/>
      <c r="P29" s="655"/>
      <c r="Q29" s="656"/>
      <c r="R29" s="657">
        <v>17985</v>
      </c>
      <c r="S29" s="658"/>
      <c r="T29" s="658"/>
      <c r="U29" s="658"/>
      <c r="V29" s="658"/>
      <c r="W29" s="658"/>
      <c r="X29" s="658"/>
      <c r="Y29" s="659"/>
      <c r="Z29" s="695">
        <v>0.1</v>
      </c>
      <c r="AA29" s="695"/>
      <c r="AB29" s="695"/>
      <c r="AC29" s="695"/>
      <c r="AD29" s="696" t="s">
        <v>128</v>
      </c>
      <c r="AE29" s="696"/>
      <c r="AF29" s="696"/>
      <c r="AG29" s="696"/>
      <c r="AH29" s="696"/>
      <c r="AI29" s="696"/>
      <c r="AJ29" s="696"/>
      <c r="AK29" s="696"/>
      <c r="AL29" s="660" t="s">
        <v>137</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307</v>
      </c>
      <c r="CE29" s="677"/>
      <c r="CF29" s="654" t="s">
        <v>308</v>
      </c>
      <c r="CG29" s="655"/>
      <c r="CH29" s="655"/>
      <c r="CI29" s="655"/>
      <c r="CJ29" s="655"/>
      <c r="CK29" s="655"/>
      <c r="CL29" s="655"/>
      <c r="CM29" s="655"/>
      <c r="CN29" s="655"/>
      <c r="CO29" s="655"/>
      <c r="CP29" s="655"/>
      <c r="CQ29" s="656"/>
      <c r="CR29" s="657">
        <v>2609454</v>
      </c>
      <c r="CS29" s="670"/>
      <c r="CT29" s="670"/>
      <c r="CU29" s="670"/>
      <c r="CV29" s="670"/>
      <c r="CW29" s="670"/>
      <c r="CX29" s="670"/>
      <c r="CY29" s="671"/>
      <c r="CZ29" s="660">
        <v>10.9</v>
      </c>
      <c r="DA29" s="672"/>
      <c r="DB29" s="672"/>
      <c r="DC29" s="673"/>
      <c r="DD29" s="663">
        <v>2548695</v>
      </c>
      <c r="DE29" s="670"/>
      <c r="DF29" s="670"/>
      <c r="DG29" s="670"/>
      <c r="DH29" s="670"/>
      <c r="DI29" s="670"/>
      <c r="DJ29" s="670"/>
      <c r="DK29" s="671"/>
      <c r="DL29" s="663">
        <v>2548695</v>
      </c>
      <c r="DM29" s="670"/>
      <c r="DN29" s="670"/>
      <c r="DO29" s="670"/>
      <c r="DP29" s="670"/>
      <c r="DQ29" s="670"/>
      <c r="DR29" s="670"/>
      <c r="DS29" s="670"/>
      <c r="DT29" s="670"/>
      <c r="DU29" s="670"/>
      <c r="DV29" s="671"/>
      <c r="DW29" s="660">
        <v>18.8</v>
      </c>
      <c r="DX29" s="672"/>
      <c r="DY29" s="672"/>
      <c r="DZ29" s="672"/>
      <c r="EA29" s="672"/>
      <c r="EB29" s="672"/>
      <c r="EC29" s="684"/>
    </row>
    <row r="30" spans="2:133" ht="11.25" customHeight="1" x14ac:dyDescent="0.15">
      <c r="B30" s="654" t="s">
        <v>309</v>
      </c>
      <c r="C30" s="655"/>
      <c r="D30" s="655"/>
      <c r="E30" s="655"/>
      <c r="F30" s="655"/>
      <c r="G30" s="655"/>
      <c r="H30" s="655"/>
      <c r="I30" s="655"/>
      <c r="J30" s="655"/>
      <c r="K30" s="655"/>
      <c r="L30" s="655"/>
      <c r="M30" s="655"/>
      <c r="N30" s="655"/>
      <c r="O30" s="655"/>
      <c r="P30" s="655"/>
      <c r="Q30" s="656"/>
      <c r="R30" s="657">
        <v>3378931</v>
      </c>
      <c r="S30" s="658"/>
      <c r="T30" s="658"/>
      <c r="U30" s="658"/>
      <c r="V30" s="658"/>
      <c r="W30" s="658"/>
      <c r="X30" s="658"/>
      <c r="Y30" s="659"/>
      <c r="Z30" s="695">
        <v>13.3</v>
      </c>
      <c r="AA30" s="695"/>
      <c r="AB30" s="695"/>
      <c r="AC30" s="695"/>
      <c r="AD30" s="696" t="s">
        <v>236</v>
      </c>
      <c r="AE30" s="696"/>
      <c r="AF30" s="696"/>
      <c r="AG30" s="696"/>
      <c r="AH30" s="696"/>
      <c r="AI30" s="696"/>
      <c r="AJ30" s="696"/>
      <c r="AK30" s="696"/>
      <c r="AL30" s="660" t="s">
        <v>137</v>
      </c>
      <c r="AM30" s="661"/>
      <c r="AN30" s="661"/>
      <c r="AO30" s="697"/>
      <c r="AP30" s="709" t="s">
        <v>225</v>
      </c>
      <c r="AQ30" s="710"/>
      <c r="AR30" s="710"/>
      <c r="AS30" s="710"/>
      <c r="AT30" s="710"/>
      <c r="AU30" s="710"/>
      <c r="AV30" s="710"/>
      <c r="AW30" s="710"/>
      <c r="AX30" s="710"/>
      <c r="AY30" s="710"/>
      <c r="AZ30" s="710"/>
      <c r="BA30" s="710"/>
      <c r="BB30" s="710"/>
      <c r="BC30" s="710"/>
      <c r="BD30" s="710"/>
      <c r="BE30" s="710"/>
      <c r="BF30" s="711"/>
      <c r="BG30" s="709" t="s">
        <v>310</v>
      </c>
      <c r="BH30" s="727"/>
      <c r="BI30" s="727"/>
      <c r="BJ30" s="727"/>
      <c r="BK30" s="727"/>
      <c r="BL30" s="727"/>
      <c r="BM30" s="727"/>
      <c r="BN30" s="727"/>
      <c r="BO30" s="727"/>
      <c r="BP30" s="727"/>
      <c r="BQ30" s="728"/>
      <c r="BR30" s="709" t="s">
        <v>311</v>
      </c>
      <c r="BS30" s="727"/>
      <c r="BT30" s="727"/>
      <c r="BU30" s="727"/>
      <c r="BV30" s="727"/>
      <c r="BW30" s="727"/>
      <c r="BX30" s="727"/>
      <c r="BY30" s="727"/>
      <c r="BZ30" s="727"/>
      <c r="CA30" s="727"/>
      <c r="CB30" s="728"/>
      <c r="CD30" s="678"/>
      <c r="CE30" s="679"/>
      <c r="CF30" s="654" t="s">
        <v>312</v>
      </c>
      <c r="CG30" s="655"/>
      <c r="CH30" s="655"/>
      <c r="CI30" s="655"/>
      <c r="CJ30" s="655"/>
      <c r="CK30" s="655"/>
      <c r="CL30" s="655"/>
      <c r="CM30" s="655"/>
      <c r="CN30" s="655"/>
      <c r="CO30" s="655"/>
      <c r="CP30" s="655"/>
      <c r="CQ30" s="656"/>
      <c r="CR30" s="657">
        <v>2515811</v>
      </c>
      <c r="CS30" s="658"/>
      <c r="CT30" s="658"/>
      <c r="CU30" s="658"/>
      <c r="CV30" s="658"/>
      <c r="CW30" s="658"/>
      <c r="CX30" s="658"/>
      <c r="CY30" s="659"/>
      <c r="CZ30" s="660">
        <v>10.5</v>
      </c>
      <c r="DA30" s="672"/>
      <c r="DB30" s="672"/>
      <c r="DC30" s="673"/>
      <c r="DD30" s="663">
        <v>2460159</v>
      </c>
      <c r="DE30" s="658"/>
      <c r="DF30" s="658"/>
      <c r="DG30" s="658"/>
      <c r="DH30" s="658"/>
      <c r="DI30" s="658"/>
      <c r="DJ30" s="658"/>
      <c r="DK30" s="659"/>
      <c r="DL30" s="663">
        <v>2460159</v>
      </c>
      <c r="DM30" s="658"/>
      <c r="DN30" s="658"/>
      <c r="DO30" s="658"/>
      <c r="DP30" s="658"/>
      <c r="DQ30" s="658"/>
      <c r="DR30" s="658"/>
      <c r="DS30" s="658"/>
      <c r="DT30" s="658"/>
      <c r="DU30" s="658"/>
      <c r="DV30" s="659"/>
      <c r="DW30" s="660">
        <v>18.100000000000001</v>
      </c>
      <c r="DX30" s="672"/>
      <c r="DY30" s="672"/>
      <c r="DZ30" s="672"/>
      <c r="EA30" s="672"/>
      <c r="EB30" s="672"/>
      <c r="EC30" s="684"/>
    </row>
    <row r="31" spans="2:133" ht="11.25" customHeight="1" x14ac:dyDescent="0.15">
      <c r="B31" s="724" t="s">
        <v>313</v>
      </c>
      <c r="C31" s="725"/>
      <c r="D31" s="725"/>
      <c r="E31" s="725"/>
      <c r="F31" s="725"/>
      <c r="G31" s="725"/>
      <c r="H31" s="725"/>
      <c r="I31" s="725"/>
      <c r="J31" s="725"/>
      <c r="K31" s="725"/>
      <c r="L31" s="725"/>
      <c r="M31" s="725"/>
      <c r="N31" s="725"/>
      <c r="O31" s="725"/>
      <c r="P31" s="725"/>
      <c r="Q31" s="726"/>
      <c r="R31" s="657" t="s">
        <v>236</v>
      </c>
      <c r="S31" s="658"/>
      <c r="T31" s="658"/>
      <c r="U31" s="658"/>
      <c r="V31" s="658"/>
      <c r="W31" s="658"/>
      <c r="X31" s="658"/>
      <c r="Y31" s="659"/>
      <c r="Z31" s="695" t="s">
        <v>236</v>
      </c>
      <c r="AA31" s="695"/>
      <c r="AB31" s="695"/>
      <c r="AC31" s="695"/>
      <c r="AD31" s="696" t="s">
        <v>137</v>
      </c>
      <c r="AE31" s="696"/>
      <c r="AF31" s="696"/>
      <c r="AG31" s="696"/>
      <c r="AH31" s="696"/>
      <c r="AI31" s="696"/>
      <c r="AJ31" s="696"/>
      <c r="AK31" s="696"/>
      <c r="AL31" s="660" t="s">
        <v>236</v>
      </c>
      <c r="AM31" s="661"/>
      <c r="AN31" s="661"/>
      <c r="AO31" s="697"/>
      <c r="AP31" s="729" t="s">
        <v>314</v>
      </c>
      <c r="AQ31" s="730"/>
      <c r="AR31" s="730"/>
      <c r="AS31" s="730"/>
      <c r="AT31" s="731" t="s">
        <v>315</v>
      </c>
      <c r="AU31" s="195"/>
      <c r="AV31" s="195"/>
      <c r="AW31" s="195"/>
      <c r="AX31" s="715" t="s">
        <v>187</v>
      </c>
      <c r="AY31" s="716"/>
      <c r="AZ31" s="716"/>
      <c r="BA31" s="716"/>
      <c r="BB31" s="716"/>
      <c r="BC31" s="716"/>
      <c r="BD31" s="716"/>
      <c r="BE31" s="716"/>
      <c r="BF31" s="717"/>
      <c r="BG31" s="719">
        <v>99</v>
      </c>
      <c r="BH31" s="720"/>
      <c r="BI31" s="720"/>
      <c r="BJ31" s="720"/>
      <c r="BK31" s="720"/>
      <c r="BL31" s="720"/>
      <c r="BM31" s="721">
        <v>97.7</v>
      </c>
      <c r="BN31" s="720"/>
      <c r="BO31" s="720"/>
      <c r="BP31" s="720"/>
      <c r="BQ31" s="722"/>
      <c r="BR31" s="719">
        <v>99</v>
      </c>
      <c r="BS31" s="720"/>
      <c r="BT31" s="720"/>
      <c r="BU31" s="720"/>
      <c r="BV31" s="720"/>
      <c r="BW31" s="720"/>
      <c r="BX31" s="721">
        <v>97.5</v>
      </c>
      <c r="BY31" s="720"/>
      <c r="BZ31" s="720"/>
      <c r="CA31" s="720"/>
      <c r="CB31" s="722"/>
      <c r="CD31" s="678"/>
      <c r="CE31" s="679"/>
      <c r="CF31" s="654" t="s">
        <v>316</v>
      </c>
      <c r="CG31" s="655"/>
      <c r="CH31" s="655"/>
      <c r="CI31" s="655"/>
      <c r="CJ31" s="655"/>
      <c r="CK31" s="655"/>
      <c r="CL31" s="655"/>
      <c r="CM31" s="655"/>
      <c r="CN31" s="655"/>
      <c r="CO31" s="655"/>
      <c r="CP31" s="655"/>
      <c r="CQ31" s="656"/>
      <c r="CR31" s="657">
        <v>93643</v>
      </c>
      <c r="CS31" s="670"/>
      <c r="CT31" s="670"/>
      <c r="CU31" s="670"/>
      <c r="CV31" s="670"/>
      <c r="CW31" s="670"/>
      <c r="CX31" s="670"/>
      <c r="CY31" s="671"/>
      <c r="CZ31" s="660">
        <v>0.4</v>
      </c>
      <c r="DA31" s="672"/>
      <c r="DB31" s="672"/>
      <c r="DC31" s="673"/>
      <c r="DD31" s="663">
        <v>88536</v>
      </c>
      <c r="DE31" s="670"/>
      <c r="DF31" s="670"/>
      <c r="DG31" s="670"/>
      <c r="DH31" s="670"/>
      <c r="DI31" s="670"/>
      <c r="DJ31" s="670"/>
      <c r="DK31" s="671"/>
      <c r="DL31" s="663">
        <v>88536</v>
      </c>
      <c r="DM31" s="670"/>
      <c r="DN31" s="670"/>
      <c r="DO31" s="670"/>
      <c r="DP31" s="670"/>
      <c r="DQ31" s="670"/>
      <c r="DR31" s="670"/>
      <c r="DS31" s="670"/>
      <c r="DT31" s="670"/>
      <c r="DU31" s="670"/>
      <c r="DV31" s="671"/>
      <c r="DW31" s="660">
        <v>0.7</v>
      </c>
      <c r="DX31" s="672"/>
      <c r="DY31" s="672"/>
      <c r="DZ31" s="672"/>
      <c r="EA31" s="672"/>
      <c r="EB31" s="672"/>
      <c r="EC31" s="684"/>
    </row>
    <row r="32" spans="2:133" ht="11.25" customHeight="1" x14ac:dyDescent="0.15">
      <c r="B32" s="654" t="s">
        <v>317</v>
      </c>
      <c r="C32" s="655"/>
      <c r="D32" s="655"/>
      <c r="E32" s="655"/>
      <c r="F32" s="655"/>
      <c r="G32" s="655"/>
      <c r="H32" s="655"/>
      <c r="I32" s="655"/>
      <c r="J32" s="655"/>
      <c r="K32" s="655"/>
      <c r="L32" s="655"/>
      <c r="M32" s="655"/>
      <c r="N32" s="655"/>
      <c r="O32" s="655"/>
      <c r="P32" s="655"/>
      <c r="Q32" s="656"/>
      <c r="R32" s="657">
        <v>2620497</v>
      </c>
      <c r="S32" s="658"/>
      <c r="T32" s="658"/>
      <c r="U32" s="658"/>
      <c r="V32" s="658"/>
      <c r="W32" s="658"/>
      <c r="X32" s="658"/>
      <c r="Y32" s="659"/>
      <c r="Z32" s="695">
        <v>10.3</v>
      </c>
      <c r="AA32" s="695"/>
      <c r="AB32" s="695"/>
      <c r="AC32" s="695"/>
      <c r="AD32" s="696" t="s">
        <v>137</v>
      </c>
      <c r="AE32" s="696"/>
      <c r="AF32" s="696"/>
      <c r="AG32" s="696"/>
      <c r="AH32" s="696"/>
      <c r="AI32" s="696"/>
      <c r="AJ32" s="696"/>
      <c r="AK32" s="696"/>
      <c r="AL32" s="660" t="s">
        <v>236</v>
      </c>
      <c r="AM32" s="661"/>
      <c r="AN32" s="661"/>
      <c r="AO32" s="697"/>
      <c r="AP32" s="698"/>
      <c r="AQ32" s="699"/>
      <c r="AR32" s="699"/>
      <c r="AS32" s="699"/>
      <c r="AT32" s="732"/>
      <c r="AU32" s="191" t="s">
        <v>318</v>
      </c>
      <c r="AX32" s="654" t="s">
        <v>319</v>
      </c>
      <c r="AY32" s="655"/>
      <c r="AZ32" s="655"/>
      <c r="BA32" s="655"/>
      <c r="BB32" s="655"/>
      <c r="BC32" s="655"/>
      <c r="BD32" s="655"/>
      <c r="BE32" s="655"/>
      <c r="BF32" s="656"/>
      <c r="BG32" s="723">
        <v>98.8</v>
      </c>
      <c r="BH32" s="670"/>
      <c r="BI32" s="670"/>
      <c r="BJ32" s="670"/>
      <c r="BK32" s="670"/>
      <c r="BL32" s="670"/>
      <c r="BM32" s="661">
        <v>97.3</v>
      </c>
      <c r="BN32" s="670"/>
      <c r="BO32" s="670"/>
      <c r="BP32" s="670"/>
      <c r="BQ32" s="693"/>
      <c r="BR32" s="723">
        <v>98.8</v>
      </c>
      <c r="BS32" s="670"/>
      <c r="BT32" s="670"/>
      <c r="BU32" s="670"/>
      <c r="BV32" s="670"/>
      <c r="BW32" s="670"/>
      <c r="BX32" s="661">
        <v>97.3</v>
      </c>
      <c r="BY32" s="670"/>
      <c r="BZ32" s="670"/>
      <c r="CA32" s="670"/>
      <c r="CB32" s="693"/>
      <c r="CD32" s="680"/>
      <c r="CE32" s="681"/>
      <c r="CF32" s="654" t="s">
        <v>320</v>
      </c>
      <c r="CG32" s="655"/>
      <c r="CH32" s="655"/>
      <c r="CI32" s="655"/>
      <c r="CJ32" s="655"/>
      <c r="CK32" s="655"/>
      <c r="CL32" s="655"/>
      <c r="CM32" s="655"/>
      <c r="CN32" s="655"/>
      <c r="CO32" s="655"/>
      <c r="CP32" s="655"/>
      <c r="CQ32" s="656"/>
      <c r="CR32" s="657" t="s">
        <v>236</v>
      </c>
      <c r="CS32" s="658"/>
      <c r="CT32" s="658"/>
      <c r="CU32" s="658"/>
      <c r="CV32" s="658"/>
      <c r="CW32" s="658"/>
      <c r="CX32" s="658"/>
      <c r="CY32" s="659"/>
      <c r="CZ32" s="660" t="s">
        <v>236</v>
      </c>
      <c r="DA32" s="672"/>
      <c r="DB32" s="672"/>
      <c r="DC32" s="673"/>
      <c r="DD32" s="663" t="s">
        <v>236</v>
      </c>
      <c r="DE32" s="658"/>
      <c r="DF32" s="658"/>
      <c r="DG32" s="658"/>
      <c r="DH32" s="658"/>
      <c r="DI32" s="658"/>
      <c r="DJ32" s="658"/>
      <c r="DK32" s="659"/>
      <c r="DL32" s="663" t="s">
        <v>236</v>
      </c>
      <c r="DM32" s="658"/>
      <c r="DN32" s="658"/>
      <c r="DO32" s="658"/>
      <c r="DP32" s="658"/>
      <c r="DQ32" s="658"/>
      <c r="DR32" s="658"/>
      <c r="DS32" s="658"/>
      <c r="DT32" s="658"/>
      <c r="DU32" s="658"/>
      <c r="DV32" s="659"/>
      <c r="DW32" s="660" t="s">
        <v>137</v>
      </c>
      <c r="DX32" s="672"/>
      <c r="DY32" s="672"/>
      <c r="DZ32" s="672"/>
      <c r="EA32" s="672"/>
      <c r="EB32" s="672"/>
      <c r="EC32" s="684"/>
    </row>
    <row r="33" spans="2:133" ht="11.25" customHeight="1" x14ac:dyDescent="0.15">
      <c r="B33" s="654" t="s">
        <v>321</v>
      </c>
      <c r="C33" s="655"/>
      <c r="D33" s="655"/>
      <c r="E33" s="655"/>
      <c r="F33" s="655"/>
      <c r="G33" s="655"/>
      <c r="H33" s="655"/>
      <c r="I33" s="655"/>
      <c r="J33" s="655"/>
      <c r="K33" s="655"/>
      <c r="L33" s="655"/>
      <c r="M33" s="655"/>
      <c r="N33" s="655"/>
      <c r="O33" s="655"/>
      <c r="P33" s="655"/>
      <c r="Q33" s="656"/>
      <c r="R33" s="657">
        <v>27202</v>
      </c>
      <c r="S33" s="658"/>
      <c r="T33" s="658"/>
      <c r="U33" s="658"/>
      <c r="V33" s="658"/>
      <c r="W33" s="658"/>
      <c r="X33" s="658"/>
      <c r="Y33" s="659"/>
      <c r="Z33" s="695">
        <v>0.1</v>
      </c>
      <c r="AA33" s="695"/>
      <c r="AB33" s="695"/>
      <c r="AC33" s="695"/>
      <c r="AD33" s="696">
        <v>6968</v>
      </c>
      <c r="AE33" s="696"/>
      <c r="AF33" s="696"/>
      <c r="AG33" s="696"/>
      <c r="AH33" s="696"/>
      <c r="AI33" s="696"/>
      <c r="AJ33" s="696"/>
      <c r="AK33" s="696"/>
      <c r="AL33" s="660">
        <v>0.1</v>
      </c>
      <c r="AM33" s="661"/>
      <c r="AN33" s="661"/>
      <c r="AO33" s="697"/>
      <c r="AP33" s="700"/>
      <c r="AQ33" s="701"/>
      <c r="AR33" s="701"/>
      <c r="AS33" s="701"/>
      <c r="AT33" s="733"/>
      <c r="AU33" s="196"/>
      <c r="AV33" s="196"/>
      <c r="AW33" s="196"/>
      <c r="AX33" s="638" t="s">
        <v>322</v>
      </c>
      <c r="AY33" s="639"/>
      <c r="AZ33" s="639"/>
      <c r="BA33" s="639"/>
      <c r="BB33" s="639"/>
      <c r="BC33" s="639"/>
      <c r="BD33" s="639"/>
      <c r="BE33" s="639"/>
      <c r="BF33" s="640"/>
      <c r="BG33" s="718">
        <v>99</v>
      </c>
      <c r="BH33" s="642"/>
      <c r="BI33" s="642"/>
      <c r="BJ33" s="642"/>
      <c r="BK33" s="642"/>
      <c r="BL33" s="642"/>
      <c r="BM33" s="688">
        <v>97.8</v>
      </c>
      <c r="BN33" s="642"/>
      <c r="BO33" s="642"/>
      <c r="BP33" s="642"/>
      <c r="BQ33" s="705"/>
      <c r="BR33" s="718">
        <v>99.1</v>
      </c>
      <c r="BS33" s="642"/>
      <c r="BT33" s="642"/>
      <c r="BU33" s="642"/>
      <c r="BV33" s="642"/>
      <c r="BW33" s="642"/>
      <c r="BX33" s="688">
        <v>97.4</v>
      </c>
      <c r="BY33" s="642"/>
      <c r="BZ33" s="642"/>
      <c r="CA33" s="642"/>
      <c r="CB33" s="705"/>
      <c r="CD33" s="654" t="s">
        <v>323</v>
      </c>
      <c r="CE33" s="655"/>
      <c r="CF33" s="655"/>
      <c r="CG33" s="655"/>
      <c r="CH33" s="655"/>
      <c r="CI33" s="655"/>
      <c r="CJ33" s="655"/>
      <c r="CK33" s="655"/>
      <c r="CL33" s="655"/>
      <c r="CM33" s="655"/>
      <c r="CN33" s="655"/>
      <c r="CO33" s="655"/>
      <c r="CP33" s="655"/>
      <c r="CQ33" s="656"/>
      <c r="CR33" s="657">
        <v>11945421</v>
      </c>
      <c r="CS33" s="670"/>
      <c r="CT33" s="670"/>
      <c r="CU33" s="670"/>
      <c r="CV33" s="670"/>
      <c r="CW33" s="670"/>
      <c r="CX33" s="670"/>
      <c r="CY33" s="671"/>
      <c r="CZ33" s="660">
        <v>49.9</v>
      </c>
      <c r="DA33" s="672"/>
      <c r="DB33" s="672"/>
      <c r="DC33" s="673"/>
      <c r="DD33" s="663">
        <v>7601729</v>
      </c>
      <c r="DE33" s="670"/>
      <c r="DF33" s="670"/>
      <c r="DG33" s="670"/>
      <c r="DH33" s="670"/>
      <c r="DI33" s="670"/>
      <c r="DJ33" s="670"/>
      <c r="DK33" s="671"/>
      <c r="DL33" s="663">
        <v>5590430</v>
      </c>
      <c r="DM33" s="670"/>
      <c r="DN33" s="670"/>
      <c r="DO33" s="670"/>
      <c r="DP33" s="670"/>
      <c r="DQ33" s="670"/>
      <c r="DR33" s="670"/>
      <c r="DS33" s="670"/>
      <c r="DT33" s="670"/>
      <c r="DU33" s="670"/>
      <c r="DV33" s="671"/>
      <c r="DW33" s="660">
        <v>41.2</v>
      </c>
      <c r="DX33" s="672"/>
      <c r="DY33" s="672"/>
      <c r="DZ33" s="672"/>
      <c r="EA33" s="672"/>
      <c r="EB33" s="672"/>
      <c r="EC33" s="684"/>
    </row>
    <row r="34" spans="2:133" ht="11.25" customHeight="1" x14ac:dyDescent="0.15">
      <c r="B34" s="654" t="s">
        <v>324</v>
      </c>
      <c r="C34" s="655"/>
      <c r="D34" s="655"/>
      <c r="E34" s="655"/>
      <c r="F34" s="655"/>
      <c r="G34" s="655"/>
      <c r="H34" s="655"/>
      <c r="I34" s="655"/>
      <c r="J34" s="655"/>
      <c r="K34" s="655"/>
      <c r="L34" s="655"/>
      <c r="M34" s="655"/>
      <c r="N34" s="655"/>
      <c r="O34" s="655"/>
      <c r="P34" s="655"/>
      <c r="Q34" s="656"/>
      <c r="R34" s="657">
        <v>567827</v>
      </c>
      <c r="S34" s="658"/>
      <c r="T34" s="658"/>
      <c r="U34" s="658"/>
      <c r="V34" s="658"/>
      <c r="W34" s="658"/>
      <c r="X34" s="658"/>
      <c r="Y34" s="659"/>
      <c r="Z34" s="695">
        <v>2.2000000000000002</v>
      </c>
      <c r="AA34" s="695"/>
      <c r="AB34" s="695"/>
      <c r="AC34" s="695"/>
      <c r="AD34" s="696" t="s">
        <v>236</v>
      </c>
      <c r="AE34" s="696"/>
      <c r="AF34" s="696"/>
      <c r="AG34" s="696"/>
      <c r="AH34" s="696"/>
      <c r="AI34" s="696"/>
      <c r="AJ34" s="696"/>
      <c r="AK34" s="696"/>
      <c r="AL34" s="660" t="s">
        <v>236</v>
      </c>
      <c r="AM34" s="661"/>
      <c r="AN34" s="661"/>
      <c r="AO34" s="697"/>
      <c r="AP34" s="197"/>
      <c r="AQ34" s="198"/>
      <c r="AS34" s="195"/>
      <c r="AT34" s="195"/>
      <c r="AU34" s="195"/>
      <c r="AV34" s="195"/>
      <c r="AW34" s="195"/>
      <c r="AX34" s="195"/>
      <c r="AY34" s="195"/>
      <c r="AZ34" s="195"/>
      <c r="BA34" s="195"/>
      <c r="BB34" s="195"/>
      <c r="BC34" s="195"/>
      <c r="BD34" s="195"/>
      <c r="BE34" s="195"/>
      <c r="BF34" s="195"/>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D34" s="654" t="s">
        <v>325</v>
      </c>
      <c r="CE34" s="655"/>
      <c r="CF34" s="655"/>
      <c r="CG34" s="655"/>
      <c r="CH34" s="655"/>
      <c r="CI34" s="655"/>
      <c r="CJ34" s="655"/>
      <c r="CK34" s="655"/>
      <c r="CL34" s="655"/>
      <c r="CM34" s="655"/>
      <c r="CN34" s="655"/>
      <c r="CO34" s="655"/>
      <c r="CP34" s="655"/>
      <c r="CQ34" s="656"/>
      <c r="CR34" s="657">
        <v>3489055</v>
      </c>
      <c r="CS34" s="658"/>
      <c r="CT34" s="658"/>
      <c r="CU34" s="658"/>
      <c r="CV34" s="658"/>
      <c r="CW34" s="658"/>
      <c r="CX34" s="658"/>
      <c r="CY34" s="659"/>
      <c r="CZ34" s="660">
        <v>14.6</v>
      </c>
      <c r="DA34" s="672"/>
      <c r="DB34" s="672"/>
      <c r="DC34" s="673"/>
      <c r="DD34" s="663">
        <v>2102665</v>
      </c>
      <c r="DE34" s="658"/>
      <c r="DF34" s="658"/>
      <c r="DG34" s="658"/>
      <c r="DH34" s="658"/>
      <c r="DI34" s="658"/>
      <c r="DJ34" s="658"/>
      <c r="DK34" s="659"/>
      <c r="DL34" s="663">
        <v>1804665</v>
      </c>
      <c r="DM34" s="658"/>
      <c r="DN34" s="658"/>
      <c r="DO34" s="658"/>
      <c r="DP34" s="658"/>
      <c r="DQ34" s="658"/>
      <c r="DR34" s="658"/>
      <c r="DS34" s="658"/>
      <c r="DT34" s="658"/>
      <c r="DU34" s="658"/>
      <c r="DV34" s="659"/>
      <c r="DW34" s="660">
        <v>13.3</v>
      </c>
      <c r="DX34" s="672"/>
      <c r="DY34" s="672"/>
      <c r="DZ34" s="672"/>
      <c r="EA34" s="672"/>
      <c r="EB34" s="672"/>
      <c r="EC34" s="684"/>
    </row>
    <row r="35" spans="2:133" ht="11.25" customHeight="1" x14ac:dyDescent="0.15">
      <c r="B35" s="654" t="s">
        <v>326</v>
      </c>
      <c r="C35" s="655"/>
      <c r="D35" s="655"/>
      <c r="E35" s="655"/>
      <c r="F35" s="655"/>
      <c r="G35" s="655"/>
      <c r="H35" s="655"/>
      <c r="I35" s="655"/>
      <c r="J35" s="655"/>
      <c r="K35" s="655"/>
      <c r="L35" s="655"/>
      <c r="M35" s="655"/>
      <c r="N35" s="655"/>
      <c r="O35" s="655"/>
      <c r="P35" s="655"/>
      <c r="Q35" s="656"/>
      <c r="R35" s="657">
        <v>872420</v>
      </c>
      <c r="S35" s="658"/>
      <c r="T35" s="658"/>
      <c r="U35" s="658"/>
      <c r="V35" s="658"/>
      <c r="W35" s="658"/>
      <c r="X35" s="658"/>
      <c r="Y35" s="659"/>
      <c r="Z35" s="695">
        <v>3.4</v>
      </c>
      <c r="AA35" s="695"/>
      <c r="AB35" s="695"/>
      <c r="AC35" s="695"/>
      <c r="AD35" s="696" t="s">
        <v>236</v>
      </c>
      <c r="AE35" s="696"/>
      <c r="AF35" s="696"/>
      <c r="AG35" s="696"/>
      <c r="AH35" s="696"/>
      <c r="AI35" s="696"/>
      <c r="AJ35" s="696"/>
      <c r="AK35" s="696"/>
      <c r="AL35" s="660" t="s">
        <v>137</v>
      </c>
      <c r="AM35" s="661"/>
      <c r="AN35" s="661"/>
      <c r="AO35" s="697"/>
      <c r="AP35" s="199"/>
      <c r="AQ35" s="709" t="s">
        <v>327</v>
      </c>
      <c r="AR35" s="710"/>
      <c r="AS35" s="710"/>
      <c r="AT35" s="710"/>
      <c r="AU35" s="710"/>
      <c r="AV35" s="710"/>
      <c r="AW35" s="710"/>
      <c r="AX35" s="710"/>
      <c r="AY35" s="710"/>
      <c r="AZ35" s="710"/>
      <c r="BA35" s="710"/>
      <c r="BB35" s="710"/>
      <c r="BC35" s="710"/>
      <c r="BD35" s="710"/>
      <c r="BE35" s="710"/>
      <c r="BF35" s="711"/>
      <c r="BG35" s="709" t="s">
        <v>328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329</v>
      </c>
      <c r="CE35" s="655"/>
      <c r="CF35" s="655"/>
      <c r="CG35" s="655"/>
      <c r="CH35" s="655"/>
      <c r="CI35" s="655"/>
      <c r="CJ35" s="655"/>
      <c r="CK35" s="655"/>
      <c r="CL35" s="655"/>
      <c r="CM35" s="655"/>
      <c r="CN35" s="655"/>
      <c r="CO35" s="655"/>
      <c r="CP35" s="655"/>
      <c r="CQ35" s="656"/>
      <c r="CR35" s="657">
        <v>50603</v>
      </c>
      <c r="CS35" s="670"/>
      <c r="CT35" s="670"/>
      <c r="CU35" s="670"/>
      <c r="CV35" s="670"/>
      <c r="CW35" s="670"/>
      <c r="CX35" s="670"/>
      <c r="CY35" s="671"/>
      <c r="CZ35" s="660">
        <v>0.2</v>
      </c>
      <c r="DA35" s="672"/>
      <c r="DB35" s="672"/>
      <c r="DC35" s="673"/>
      <c r="DD35" s="663">
        <v>40418</v>
      </c>
      <c r="DE35" s="670"/>
      <c r="DF35" s="670"/>
      <c r="DG35" s="670"/>
      <c r="DH35" s="670"/>
      <c r="DI35" s="670"/>
      <c r="DJ35" s="670"/>
      <c r="DK35" s="671"/>
      <c r="DL35" s="663">
        <v>40197</v>
      </c>
      <c r="DM35" s="670"/>
      <c r="DN35" s="670"/>
      <c r="DO35" s="670"/>
      <c r="DP35" s="670"/>
      <c r="DQ35" s="670"/>
      <c r="DR35" s="670"/>
      <c r="DS35" s="670"/>
      <c r="DT35" s="670"/>
      <c r="DU35" s="670"/>
      <c r="DV35" s="671"/>
      <c r="DW35" s="660">
        <v>0.3</v>
      </c>
      <c r="DX35" s="672"/>
      <c r="DY35" s="672"/>
      <c r="DZ35" s="672"/>
      <c r="EA35" s="672"/>
      <c r="EB35" s="672"/>
      <c r="EC35" s="684"/>
    </row>
    <row r="36" spans="2:133" ht="11.25" customHeight="1" x14ac:dyDescent="0.15">
      <c r="B36" s="654" t="s">
        <v>330</v>
      </c>
      <c r="C36" s="655"/>
      <c r="D36" s="655"/>
      <c r="E36" s="655"/>
      <c r="F36" s="655"/>
      <c r="G36" s="655"/>
      <c r="H36" s="655"/>
      <c r="I36" s="655"/>
      <c r="J36" s="655"/>
      <c r="K36" s="655"/>
      <c r="L36" s="655"/>
      <c r="M36" s="655"/>
      <c r="N36" s="655"/>
      <c r="O36" s="655"/>
      <c r="P36" s="655"/>
      <c r="Q36" s="656"/>
      <c r="R36" s="657">
        <v>1380928</v>
      </c>
      <c r="S36" s="658"/>
      <c r="T36" s="658"/>
      <c r="U36" s="658"/>
      <c r="V36" s="658"/>
      <c r="W36" s="658"/>
      <c r="X36" s="658"/>
      <c r="Y36" s="659"/>
      <c r="Z36" s="695">
        <v>5.4</v>
      </c>
      <c r="AA36" s="695"/>
      <c r="AB36" s="695"/>
      <c r="AC36" s="695"/>
      <c r="AD36" s="696" t="s">
        <v>128</v>
      </c>
      <c r="AE36" s="696"/>
      <c r="AF36" s="696"/>
      <c r="AG36" s="696"/>
      <c r="AH36" s="696"/>
      <c r="AI36" s="696"/>
      <c r="AJ36" s="696"/>
      <c r="AK36" s="696"/>
      <c r="AL36" s="660" t="s">
        <v>236</v>
      </c>
      <c r="AM36" s="661"/>
      <c r="AN36" s="661"/>
      <c r="AO36" s="697"/>
      <c r="AP36" s="199"/>
      <c r="AQ36" s="706" t="s">
        <v>331</v>
      </c>
      <c r="AR36" s="707"/>
      <c r="AS36" s="707"/>
      <c r="AT36" s="707"/>
      <c r="AU36" s="707"/>
      <c r="AV36" s="707"/>
      <c r="AW36" s="707"/>
      <c r="AX36" s="707"/>
      <c r="AY36" s="708"/>
      <c r="AZ36" s="712">
        <v>3146086</v>
      </c>
      <c r="BA36" s="713"/>
      <c r="BB36" s="713"/>
      <c r="BC36" s="713"/>
      <c r="BD36" s="713"/>
      <c r="BE36" s="713"/>
      <c r="BF36" s="714"/>
      <c r="BG36" s="715" t="s">
        <v>332</v>
      </c>
      <c r="BH36" s="716"/>
      <c r="BI36" s="716"/>
      <c r="BJ36" s="716"/>
      <c r="BK36" s="716"/>
      <c r="BL36" s="716"/>
      <c r="BM36" s="716"/>
      <c r="BN36" s="716"/>
      <c r="BO36" s="716"/>
      <c r="BP36" s="716"/>
      <c r="BQ36" s="716"/>
      <c r="BR36" s="716"/>
      <c r="BS36" s="716"/>
      <c r="BT36" s="716"/>
      <c r="BU36" s="717"/>
      <c r="BV36" s="712">
        <v>93603</v>
      </c>
      <c r="BW36" s="713"/>
      <c r="BX36" s="713"/>
      <c r="BY36" s="713"/>
      <c r="BZ36" s="713"/>
      <c r="CA36" s="713"/>
      <c r="CB36" s="714"/>
      <c r="CD36" s="654" t="s">
        <v>333</v>
      </c>
      <c r="CE36" s="655"/>
      <c r="CF36" s="655"/>
      <c r="CG36" s="655"/>
      <c r="CH36" s="655"/>
      <c r="CI36" s="655"/>
      <c r="CJ36" s="655"/>
      <c r="CK36" s="655"/>
      <c r="CL36" s="655"/>
      <c r="CM36" s="655"/>
      <c r="CN36" s="655"/>
      <c r="CO36" s="655"/>
      <c r="CP36" s="655"/>
      <c r="CQ36" s="656"/>
      <c r="CR36" s="657">
        <v>6322734</v>
      </c>
      <c r="CS36" s="658"/>
      <c r="CT36" s="658"/>
      <c r="CU36" s="658"/>
      <c r="CV36" s="658"/>
      <c r="CW36" s="658"/>
      <c r="CX36" s="658"/>
      <c r="CY36" s="659"/>
      <c r="CZ36" s="660">
        <v>26.4</v>
      </c>
      <c r="DA36" s="672"/>
      <c r="DB36" s="672"/>
      <c r="DC36" s="673"/>
      <c r="DD36" s="663">
        <v>4055499</v>
      </c>
      <c r="DE36" s="658"/>
      <c r="DF36" s="658"/>
      <c r="DG36" s="658"/>
      <c r="DH36" s="658"/>
      <c r="DI36" s="658"/>
      <c r="DJ36" s="658"/>
      <c r="DK36" s="659"/>
      <c r="DL36" s="663">
        <v>2382648</v>
      </c>
      <c r="DM36" s="658"/>
      <c r="DN36" s="658"/>
      <c r="DO36" s="658"/>
      <c r="DP36" s="658"/>
      <c r="DQ36" s="658"/>
      <c r="DR36" s="658"/>
      <c r="DS36" s="658"/>
      <c r="DT36" s="658"/>
      <c r="DU36" s="658"/>
      <c r="DV36" s="659"/>
      <c r="DW36" s="660">
        <v>17.600000000000001</v>
      </c>
      <c r="DX36" s="672"/>
      <c r="DY36" s="672"/>
      <c r="DZ36" s="672"/>
      <c r="EA36" s="672"/>
      <c r="EB36" s="672"/>
      <c r="EC36" s="684"/>
    </row>
    <row r="37" spans="2:133" ht="11.25" customHeight="1" x14ac:dyDescent="0.15">
      <c r="B37" s="654" t="s">
        <v>334</v>
      </c>
      <c r="C37" s="655"/>
      <c r="D37" s="655"/>
      <c r="E37" s="655"/>
      <c r="F37" s="655"/>
      <c r="G37" s="655"/>
      <c r="H37" s="655"/>
      <c r="I37" s="655"/>
      <c r="J37" s="655"/>
      <c r="K37" s="655"/>
      <c r="L37" s="655"/>
      <c r="M37" s="655"/>
      <c r="N37" s="655"/>
      <c r="O37" s="655"/>
      <c r="P37" s="655"/>
      <c r="Q37" s="656"/>
      <c r="R37" s="657">
        <v>677883</v>
      </c>
      <c r="S37" s="658"/>
      <c r="T37" s="658"/>
      <c r="U37" s="658"/>
      <c r="V37" s="658"/>
      <c r="W37" s="658"/>
      <c r="X37" s="658"/>
      <c r="Y37" s="659"/>
      <c r="Z37" s="695">
        <v>2.7</v>
      </c>
      <c r="AA37" s="695"/>
      <c r="AB37" s="695"/>
      <c r="AC37" s="695"/>
      <c r="AD37" s="696">
        <v>3505</v>
      </c>
      <c r="AE37" s="696"/>
      <c r="AF37" s="696"/>
      <c r="AG37" s="696"/>
      <c r="AH37" s="696"/>
      <c r="AI37" s="696"/>
      <c r="AJ37" s="696"/>
      <c r="AK37" s="696"/>
      <c r="AL37" s="660">
        <v>0</v>
      </c>
      <c r="AM37" s="661"/>
      <c r="AN37" s="661"/>
      <c r="AO37" s="697"/>
      <c r="AQ37" s="690" t="s">
        <v>335</v>
      </c>
      <c r="AR37" s="691"/>
      <c r="AS37" s="691"/>
      <c r="AT37" s="691"/>
      <c r="AU37" s="691"/>
      <c r="AV37" s="691"/>
      <c r="AW37" s="691"/>
      <c r="AX37" s="691"/>
      <c r="AY37" s="692"/>
      <c r="AZ37" s="657">
        <v>1292092</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31730</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1744369</v>
      </c>
      <c r="CS37" s="670"/>
      <c r="CT37" s="670"/>
      <c r="CU37" s="670"/>
      <c r="CV37" s="670"/>
      <c r="CW37" s="670"/>
      <c r="CX37" s="670"/>
      <c r="CY37" s="671"/>
      <c r="CZ37" s="660">
        <v>7.3</v>
      </c>
      <c r="DA37" s="672"/>
      <c r="DB37" s="672"/>
      <c r="DC37" s="673"/>
      <c r="DD37" s="663">
        <v>1276717</v>
      </c>
      <c r="DE37" s="670"/>
      <c r="DF37" s="670"/>
      <c r="DG37" s="670"/>
      <c r="DH37" s="670"/>
      <c r="DI37" s="670"/>
      <c r="DJ37" s="670"/>
      <c r="DK37" s="671"/>
      <c r="DL37" s="663">
        <v>1234950</v>
      </c>
      <c r="DM37" s="670"/>
      <c r="DN37" s="670"/>
      <c r="DO37" s="670"/>
      <c r="DP37" s="670"/>
      <c r="DQ37" s="670"/>
      <c r="DR37" s="670"/>
      <c r="DS37" s="670"/>
      <c r="DT37" s="670"/>
      <c r="DU37" s="670"/>
      <c r="DV37" s="671"/>
      <c r="DW37" s="660">
        <v>9.1</v>
      </c>
      <c r="DX37" s="672"/>
      <c r="DY37" s="672"/>
      <c r="DZ37" s="672"/>
      <c r="EA37" s="672"/>
      <c r="EB37" s="672"/>
      <c r="EC37" s="684"/>
    </row>
    <row r="38" spans="2:133" ht="11.25" customHeight="1" x14ac:dyDescent="0.15">
      <c r="B38" s="654" t="s">
        <v>338</v>
      </c>
      <c r="C38" s="655"/>
      <c r="D38" s="655"/>
      <c r="E38" s="655"/>
      <c r="F38" s="655"/>
      <c r="G38" s="655"/>
      <c r="H38" s="655"/>
      <c r="I38" s="655"/>
      <c r="J38" s="655"/>
      <c r="K38" s="655"/>
      <c r="L38" s="655"/>
      <c r="M38" s="655"/>
      <c r="N38" s="655"/>
      <c r="O38" s="655"/>
      <c r="P38" s="655"/>
      <c r="Q38" s="656"/>
      <c r="R38" s="657">
        <v>1893017</v>
      </c>
      <c r="S38" s="658"/>
      <c r="T38" s="658"/>
      <c r="U38" s="658"/>
      <c r="V38" s="658"/>
      <c r="W38" s="658"/>
      <c r="X38" s="658"/>
      <c r="Y38" s="659"/>
      <c r="Z38" s="695">
        <v>7.5</v>
      </c>
      <c r="AA38" s="695"/>
      <c r="AB38" s="695"/>
      <c r="AC38" s="695"/>
      <c r="AD38" s="696" t="s">
        <v>137</v>
      </c>
      <c r="AE38" s="696"/>
      <c r="AF38" s="696"/>
      <c r="AG38" s="696"/>
      <c r="AH38" s="696"/>
      <c r="AI38" s="696"/>
      <c r="AJ38" s="696"/>
      <c r="AK38" s="696"/>
      <c r="AL38" s="660" t="s">
        <v>137</v>
      </c>
      <c r="AM38" s="661"/>
      <c r="AN38" s="661"/>
      <c r="AO38" s="697"/>
      <c r="AQ38" s="690" t="s">
        <v>339</v>
      </c>
      <c r="AR38" s="691"/>
      <c r="AS38" s="691"/>
      <c r="AT38" s="691"/>
      <c r="AU38" s="691"/>
      <c r="AV38" s="691"/>
      <c r="AW38" s="691"/>
      <c r="AX38" s="691"/>
      <c r="AY38" s="692"/>
      <c r="AZ38" s="657">
        <v>140233</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6309</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1713761</v>
      </c>
      <c r="CS38" s="658"/>
      <c r="CT38" s="658"/>
      <c r="CU38" s="658"/>
      <c r="CV38" s="658"/>
      <c r="CW38" s="658"/>
      <c r="CX38" s="658"/>
      <c r="CY38" s="659"/>
      <c r="CZ38" s="660">
        <v>7.2</v>
      </c>
      <c r="DA38" s="672"/>
      <c r="DB38" s="672"/>
      <c r="DC38" s="673"/>
      <c r="DD38" s="663">
        <v>1390994</v>
      </c>
      <c r="DE38" s="658"/>
      <c r="DF38" s="658"/>
      <c r="DG38" s="658"/>
      <c r="DH38" s="658"/>
      <c r="DI38" s="658"/>
      <c r="DJ38" s="658"/>
      <c r="DK38" s="659"/>
      <c r="DL38" s="663">
        <v>1362920</v>
      </c>
      <c r="DM38" s="658"/>
      <c r="DN38" s="658"/>
      <c r="DO38" s="658"/>
      <c r="DP38" s="658"/>
      <c r="DQ38" s="658"/>
      <c r="DR38" s="658"/>
      <c r="DS38" s="658"/>
      <c r="DT38" s="658"/>
      <c r="DU38" s="658"/>
      <c r="DV38" s="659"/>
      <c r="DW38" s="660">
        <v>10</v>
      </c>
      <c r="DX38" s="672"/>
      <c r="DY38" s="672"/>
      <c r="DZ38" s="672"/>
      <c r="EA38" s="672"/>
      <c r="EB38" s="672"/>
      <c r="EC38" s="684"/>
    </row>
    <row r="39" spans="2:133" ht="11.25" customHeight="1" x14ac:dyDescent="0.15">
      <c r="B39" s="654" t="s">
        <v>342</v>
      </c>
      <c r="C39" s="655"/>
      <c r="D39" s="655"/>
      <c r="E39" s="655"/>
      <c r="F39" s="655"/>
      <c r="G39" s="655"/>
      <c r="H39" s="655"/>
      <c r="I39" s="655"/>
      <c r="J39" s="655"/>
      <c r="K39" s="655"/>
      <c r="L39" s="655"/>
      <c r="M39" s="655"/>
      <c r="N39" s="655"/>
      <c r="O39" s="655"/>
      <c r="P39" s="655"/>
      <c r="Q39" s="656"/>
      <c r="R39" s="657" t="s">
        <v>236</v>
      </c>
      <c r="S39" s="658"/>
      <c r="T39" s="658"/>
      <c r="U39" s="658"/>
      <c r="V39" s="658"/>
      <c r="W39" s="658"/>
      <c r="X39" s="658"/>
      <c r="Y39" s="659"/>
      <c r="Z39" s="695" t="s">
        <v>137</v>
      </c>
      <c r="AA39" s="695"/>
      <c r="AB39" s="695"/>
      <c r="AC39" s="695"/>
      <c r="AD39" s="696" t="s">
        <v>236</v>
      </c>
      <c r="AE39" s="696"/>
      <c r="AF39" s="696"/>
      <c r="AG39" s="696"/>
      <c r="AH39" s="696"/>
      <c r="AI39" s="696"/>
      <c r="AJ39" s="696"/>
      <c r="AK39" s="696"/>
      <c r="AL39" s="660" t="s">
        <v>236</v>
      </c>
      <c r="AM39" s="661"/>
      <c r="AN39" s="661"/>
      <c r="AO39" s="697"/>
      <c r="AQ39" s="690" t="s">
        <v>343</v>
      </c>
      <c r="AR39" s="691"/>
      <c r="AS39" s="691"/>
      <c r="AT39" s="691"/>
      <c r="AU39" s="691"/>
      <c r="AV39" s="691"/>
      <c r="AW39" s="691"/>
      <c r="AX39" s="691"/>
      <c r="AY39" s="692"/>
      <c r="AZ39" s="657" t="s">
        <v>236</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10024</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350834</v>
      </c>
      <c r="CS39" s="670"/>
      <c r="CT39" s="670"/>
      <c r="CU39" s="670"/>
      <c r="CV39" s="670"/>
      <c r="CW39" s="670"/>
      <c r="CX39" s="670"/>
      <c r="CY39" s="671"/>
      <c r="CZ39" s="660">
        <v>1.5</v>
      </c>
      <c r="DA39" s="672"/>
      <c r="DB39" s="672"/>
      <c r="DC39" s="673"/>
      <c r="DD39" s="663">
        <v>7153</v>
      </c>
      <c r="DE39" s="670"/>
      <c r="DF39" s="670"/>
      <c r="DG39" s="670"/>
      <c r="DH39" s="670"/>
      <c r="DI39" s="670"/>
      <c r="DJ39" s="670"/>
      <c r="DK39" s="671"/>
      <c r="DL39" s="663" t="s">
        <v>137</v>
      </c>
      <c r="DM39" s="670"/>
      <c r="DN39" s="670"/>
      <c r="DO39" s="670"/>
      <c r="DP39" s="670"/>
      <c r="DQ39" s="670"/>
      <c r="DR39" s="670"/>
      <c r="DS39" s="670"/>
      <c r="DT39" s="670"/>
      <c r="DU39" s="670"/>
      <c r="DV39" s="671"/>
      <c r="DW39" s="660" t="s">
        <v>236</v>
      </c>
      <c r="DX39" s="672"/>
      <c r="DY39" s="672"/>
      <c r="DZ39" s="672"/>
      <c r="EA39" s="672"/>
      <c r="EB39" s="672"/>
      <c r="EC39" s="684"/>
    </row>
    <row r="40" spans="2:133" ht="11.25" customHeight="1" x14ac:dyDescent="0.15">
      <c r="B40" s="654" t="s">
        <v>346</v>
      </c>
      <c r="C40" s="655"/>
      <c r="D40" s="655"/>
      <c r="E40" s="655"/>
      <c r="F40" s="655"/>
      <c r="G40" s="655"/>
      <c r="H40" s="655"/>
      <c r="I40" s="655"/>
      <c r="J40" s="655"/>
      <c r="K40" s="655"/>
      <c r="L40" s="655"/>
      <c r="M40" s="655"/>
      <c r="N40" s="655"/>
      <c r="O40" s="655"/>
      <c r="P40" s="655"/>
      <c r="Q40" s="656"/>
      <c r="R40" s="657">
        <v>210217</v>
      </c>
      <c r="S40" s="658"/>
      <c r="T40" s="658"/>
      <c r="U40" s="658"/>
      <c r="V40" s="658"/>
      <c r="W40" s="658"/>
      <c r="X40" s="658"/>
      <c r="Y40" s="659"/>
      <c r="Z40" s="695">
        <v>0.8</v>
      </c>
      <c r="AA40" s="695"/>
      <c r="AB40" s="695"/>
      <c r="AC40" s="695"/>
      <c r="AD40" s="696" t="s">
        <v>137</v>
      </c>
      <c r="AE40" s="696"/>
      <c r="AF40" s="696"/>
      <c r="AG40" s="696"/>
      <c r="AH40" s="696"/>
      <c r="AI40" s="696"/>
      <c r="AJ40" s="696"/>
      <c r="AK40" s="696"/>
      <c r="AL40" s="660" t="s">
        <v>137</v>
      </c>
      <c r="AM40" s="661"/>
      <c r="AN40" s="661"/>
      <c r="AO40" s="697"/>
      <c r="AQ40" s="690" t="s">
        <v>347</v>
      </c>
      <c r="AR40" s="691"/>
      <c r="AS40" s="691"/>
      <c r="AT40" s="691"/>
      <c r="AU40" s="691"/>
      <c r="AV40" s="691"/>
      <c r="AW40" s="691"/>
      <c r="AX40" s="691"/>
      <c r="AY40" s="692"/>
      <c r="AZ40" s="657" t="s">
        <v>236</v>
      </c>
      <c r="BA40" s="658"/>
      <c r="BB40" s="658"/>
      <c r="BC40" s="658"/>
      <c r="BD40" s="670"/>
      <c r="BE40" s="670"/>
      <c r="BF40" s="693"/>
      <c r="BG40" s="698" t="s">
        <v>348</v>
      </c>
      <c r="BH40" s="699"/>
      <c r="BI40" s="699"/>
      <c r="BJ40" s="699"/>
      <c r="BK40" s="699"/>
      <c r="BL40" s="200"/>
      <c r="BM40" s="655" t="s">
        <v>349</v>
      </c>
      <c r="BN40" s="655"/>
      <c r="BO40" s="655"/>
      <c r="BP40" s="655"/>
      <c r="BQ40" s="655"/>
      <c r="BR40" s="655"/>
      <c r="BS40" s="655"/>
      <c r="BT40" s="655"/>
      <c r="BU40" s="656"/>
      <c r="BV40" s="657">
        <v>94</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v>18434</v>
      </c>
      <c r="CS40" s="658"/>
      <c r="CT40" s="658"/>
      <c r="CU40" s="658"/>
      <c r="CV40" s="658"/>
      <c r="CW40" s="658"/>
      <c r="CX40" s="658"/>
      <c r="CY40" s="659"/>
      <c r="CZ40" s="660">
        <v>0.1</v>
      </c>
      <c r="DA40" s="672"/>
      <c r="DB40" s="672"/>
      <c r="DC40" s="673"/>
      <c r="DD40" s="663">
        <v>5000</v>
      </c>
      <c r="DE40" s="658"/>
      <c r="DF40" s="658"/>
      <c r="DG40" s="658"/>
      <c r="DH40" s="658"/>
      <c r="DI40" s="658"/>
      <c r="DJ40" s="658"/>
      <c r="DK40" s="659"/>
      <c r="DL40" s="663" t="s">
        <v>137</v>
      </c>
      <c r="DM40" s="658"/>
      <c r="DN40" s="658"/>
      <c r="DO40" s="658"/>
      <c r="DP40" s="658"/>
      <c r="DQ40" s="658"/>
      <c r="DR40" s="658"/>
      <c r="DS40" s="658"/>
      <c r="DT40" s="658"/>
      <c r="DU40" s="658"/>
      <c r="DV40" s="659"/>
      <c r="DW40" s="660" t="s">
        <v>236</v>
      </c>
      <c r="DX40" s="672"/>
      <c r="DY40" s="672"/>
      <c r="DZ40" s="672"/>
      <c r="EA40" s="672"/>
      <c r="EB40" s="672"/>
      <c r="EC40" s="684"/>
    </row>
    <row r="41" spans="2:133" ht="11.25" customHeight="1" x14ac:dyDescent="0.15">
      <c r="B41" s="638" t="s">
        <v>351</v>
      </c>
      <c r="C41" s="639"/>
      <c r="D41" s="639"/>
      <c r="E41" s="639"/>
      <c r="F41" s="639"/>
      <c r="G41" s="639"/>
      <c r="H41" s="639"/>
      <c r="I41" s="639"/>
      <c r="J41" s="639"/>
      <c r="K41" s="639"/>
      <c r="L41" s="639"/>
      <c r="M41" s="639"/>
      <c r="N41" s="639"/>
      <c r="O41" s="639"/>
      <c r="P41" s="639"/>
      <c r="Q41" s="640"/>
      <c r="R41" s="641">
        <v>25371110</v>
      </c>
      <c r="S41" s="682"/>
      <c r="T41" s="682"/>
      <c r="U41" s="682"/>
      <c r="V41" s="682"/>
      <c r="W41" s="682"/>
      <c r="X41" s="682"/>
      <c r="Y41" s="685"/>
      <c r="Z41" s="686">
        <v>100</v>
      </c>
      <c r="AA41" s="686"/>
      <c r="AB41" s="686"/>
      <c r="AC41" s="686"/>
      <c r="AD41" s="687">
        <v>13359421</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423656</v>
      </c>
      <c r="BA41" s="658"/>
      <c r="BB41" s="658"/>
      <c r="BC41" s="658"/>
      <c r="BD41" s="670"/>
      <c r="BE41" s="670"/>
      <c r="BF41" s="693"/>
      <c r="BG41" s="698"/>
      <c r="BH41" s="699"/>
      <c r="BI41" s="699"/>
      <c r="BJ41" s="699"/>
      <c r="BK41" s="699"/>
      <c r="BL41" s="200"/>
      <c r="BM41" s="655" t="s">
        <v>353</v>
      </c>
      <c r="BN41" s="655"/>
      <c r="BO41" s="655"/>
      <c r="BP41" s="655"/>
      <c r="BQ41" s="655"/>
      <c r="BR41" s="655"/>
      <c r="BS41" s="655"/>
      <c r="BT41" s="655"/>
      <c r="BU41" s="656"/>
      <c r="BV41" s="657" t="s">
        <v>236</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236</v>
      </c>
      <c r="CS41" s="670"/>
      <c r="CT41" s="670"/>
      <c r="CU41" s="670"/>
      <c r="CV41" s="670"/>
      <c r="CW41" s="670"/>
      <c r="CX41" s="670"/>
      <c r="CY41" s="671"/>
      <c r="CZ41" s="660" t="s">
        <v>236</v>
      </c>
      <c r="DA41" s="672"/>
      <c r="DB41" s="672"/>
      <c r="DC41" s="673"/>
      <c r="DD41" s="663" t="s">
        <v>236</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355</v>
      </c>
      <c r="AR42" s="703"/>
      <c r="AS42" s="703"/>
      <c r="AT42" s="703"/>
      <c r="AU42" s="703"/>
      <c r="AV42" s="703"/>
      <c r="AW42" s="703"/>
      <c r="AX42" s="703"/>
      <c r="AY42" s="704"/>
      <c r="AZ42" s="641">
        <v>1290105</v>
      </c>
      <c r="BA42" s="682"/>
      <c r="BB42" s="682"/>
      <c r="BC42" s="682"/>
      <c r="BD42" s="642"/>
      <c r="BE42" s="642"/>
      <c r="BF42" s="705"/>
      <c r="BG42" s="700"/>
      <c r="BH42" s="701"/>
      <c r="BI42" s="701"/>
      <c r="BJ42" s="701"/>
      <c r="BK42" s="701"/>
      <c r="BL42" s="201"/>
      <c r="BM42" s="639" t="s">
        <v>356</v>
      </c>
      <c r="BN42" s="639"/>
      <c r="BO42" s="639"/>
      <c r="BP42" s="639"/>
      <c r="BQ42" s="639"/>
      <c r="BR42" s="639"/>
      <c r="BS42" s="639"/>
      <c r="BT42" s="639"/>
      <c r="BU42" s="640"/>
      <c r="BV42" s="641">
        <v>321</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2791478</v>
      </c>
      <c r="CS42" s="670"/>
      <c r="CT42" s="670"/>
      <c r="CU42" s="670"/>
      <c r="CV42" s="670"/>
      <c r="CW42" s="670"/>
      <c r="CX42" s="670"/>
      <c r="CY42" s="671"/>
      <c r="CZ42" s="660">
        <v>11.7</v>
      </c>
      <c r="DA42" s="672"/>
      <c r="DB42" s="672"/>
      <c r="DC42" s="673"/>
      <c r="DD42" s="663">
        <v>699334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191" t="s">
        <v>358</v>
      </c>
      <c r="CD43" s="654" t="s">
        <v>359</v>
      </c>
      <c r="CE43" s="655"/>
      <c r="CF43" s="655"/>
      <c r="CG43" s="655"/>
      <c r="CH43" s="655"/>
      <c r="CI43" s="655"/>
      <c r="CJ43" s="655"/>
      <c r="CK43" s="655"/>
      <c r="CL43" s="655"/>
      <c r="CM43" s="655"/>
      <c r="CN43" s="655"/>
      <c r="CO43" s="655"/>
      <c r="CP43" s="655"/>
      <c r="CQ43" s="656"/>
      <c r="CR43" s="657">
        <v>64804</v>
      </c>
      <c r="CS43" s="670"/>
      <c r="CT43" s="670"/>
      <c r="CU43" s="670"/>
      <c r="CV43" s="670"/>
      <c r="CW43" s="670"/>
      <c r="CX43" s="670"/>
      <c r="CY43" s="671"/>
      <c r="CZ43" s="660">
        <v>0.3</v>
      </c>
      <c r="DA43" s="672"/>
      <c r="DB43" s="672"/>
      <c r="DC43" s="673"/>
      <c r="DD43" s="663">
        <v>64804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361</v>
      </c>
      <c r="CG44" s="655"/>
      <c r="CH44" s="655"/>
      <c r="CI44" s="655"/>
      <c r="CJ44" s="655"/>
      <c r="CK44" s="655"/>
      <c r="CL44" s="655"/>
      <c r="CM44" s="655"/>
      <c r="CN44" s="655"/>
      <c r="CO44" s="655"/>
      <c r="CP44" s="655"/>
      <c r="CQ44" s="656"/>
      <c r="CR44" s="657">
        <v>2791478</v>
      </c>
      <c r="CS44" s="658"/>
      <c r="CT44" s="658"/>
      <c r="CU44" s="658"/>
      <c r="CV44" s="658"/>
      <c r="CW44" s="658"/>
      <c r="CX44" s="658"/>
      <c r="CY44" s="659"/>
      <c r="CZ44" s="660">
        <v>11.7</v>
      </c>
      <c r="DA44" s="661"/>
      <c r="DB44" s="661"/>
      <c r="DC44" s="662"/>
      <c r="DD44" s="663">
        <v>699334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964604</v>
      </c>
      <c r="CS45" s="670"/>
      <c r="CT45" s="670"/>
      <c r="CU45" s="670"/>
      <c r="CV45" s="670"/>
      <c r="CW45" s="670"/>
      <c r="CX45" s="670"/>
      <c r="CY45" s="671"/>
      <c r="CZ45" s="660">
        <v>4</v>
      </c>
      <c r="DA45" s="672"/>
      <c r="DB45" s="672"/>
      <c r="DC45" s="673"/>
      <c r="DD45" s="663">
        <v>85081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02"/>
      <c r="CD46" s="678"/>
      <c r="CE46" s="679"/>
      <c r="CF46" s="654" t="s">
        <v>364</v>
      </c>
      <c r="CG46" s="655"/>
      <c r="CH46" s="655"/>
      <c r="CI46" s="655"/>
      <c r="CJ46" s="655"/>
      <c r="CK46" s="655"/>
      <c r="CL46" s="655"/>
      <c r="CM46" s="655"/>
      <c r="CN46" s="655"/>
      <c r="CO46" s="655"/>
      <c r="CP46" s="655"/>
      <c r="CQ46" s="656"/>
      <c r="CR46" s="657">
        <v>1803922</v>
      </c>
      <c r="CS46" s="658"/>
      <c r="CT46" s="658"/>
      <c r="CU46" s="658"/>
      <c r="CV46" s="658"/>
      <c r="CW46" s="658"/>
      <c r="CX46" s="658"/>
      <c r="CY46" s="659"/>
      <c r="CZ46" s="660">
        <v>7.5</v>
      </c>
      <c r="DA46" s="661"/>
      <c r="DB46" s="661"/>
      <c r="DC46" s="662"/>
      <c r="DD46" s="663">
        <v>609601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02"/>
      <c r="CD47" s="678"/>
      <c r="CE47" s="679"/>
      <c r="CF47" s="654" t="s">
        <v>365</v>
      </c>
      <c r="CG47" s="655"/>
      <c r="CH47" s="655"/>
      <c r="CI47" s="655"/>
      <c r="CJ47" s="655"/>
      <c r="CK47" s="655"/>
      <c r="CL47" s="655"/>
      <c r="CM47" s="655"/>
      <c r="CN47" s="655"/>
      <c r="CO47" s="655"/>
      <c r="CP47" s="655"/>
      <c r="CQ47" s="656"/>
      <c r="CR47" s="657" t="s">
        <v>128</v>
      </c>
      <c r="CS47" s="670"/>
      <c r="CT47" s="670"/>
      <c r="CU47" s="670"/>
      <c r="CV47" s="670"/>
      <c r="CW47" s="670"/>
      <c r="CX47" s="670"/>
      <c r="CY47" s="671"/>
      <c r="CZ47" s="660" t="s">
        <v>236</v>
      </c>
      <c r="DA47" s="672"/>
      <c r="DB47" s="672"/>
      <c r="DC47" s="673"/>
      <c r="DD47" s="663" t="s">
        <v>236</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02"/>
      <c r="CD48" s="680"/>
      <c r="CE48" s="681"/>
      <c r="CF48" s="654" t="s">
        <v>366</v>
      </c>
      <c r="CG48" s="655"/>
      <c r="CH48" s="655"/>
      <c r="CI48" s="655"/>
      <c r="CJ48" s="655"/>
      <c r="CK48" s="655"/>
      <c r="CL48" s="655"/>
      <c r="CM48" s="655"/>
      <c r="CN48" s="655"/>
      <c r="CO48" s="655"/>
      <c r="CP48" s="655"/>
      <c r="CQ48" s="656"/>
      <c r="CR48" s="657" t="s">
        <v>128</v>
      </c>
      <c r="CS48" s="658"/>
      <c r="CT48" s="658"/>
      <c r="CU48" s="658"/>
      <c r="CV48" s="658"/>
      <c r="CW48" s="658"/>
      <c r="CX48" s="658"/>
      <c r="CY48" s="659"/>
      <c r="CZ48" s="660" t="s">
        <v>236</v>
      </c>
      <c r="DA48" s="661"/>
      <c r="DB48" s="661"/>
      <c r="DC48" s="662"/>
      <c r="DD48" s="663" t="s">
        <v>128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02"/>
      <c r="CD49" s="638" t="s">
        <v>367</v>
      </c>
      <c r="CE49" s="639"/>
      <c r="CF49" s="639"/>
      <c r="CG49" s="639"/>
      <c r="CH49" s="639"/>
      <c r="CI49" s="639"/>
      <c r="CJ49" s="639"/>
      <c r="CK49" s="639"/>
      <c r="CL49" s="639"/>
      <c r="CM49" s="639"/>
      <c r="CN49" s="639"/>
      <c r="CO49" s="639"/>
      <c r="CP49" s="639"/>
      <c r="CQ49" s="640"/>
      <c r="CR49" s="641">
        <v>23935936</v>
      </c>
      <c r="CS49" s="642"/>
      <c r="CT49" s="642"/>
      <c r="CU49" s="642"/>
      <c r="CV49" s="642"/>
      <c r="CW49" s="642"/>
      <c r="CX49" s="642"/>
      <c r="CY49" s="643"/>
      <c r="CZ49" s="644">
        <v>100</v>
      </c>
      <c r="DA49" s="645"/>
      <c r="DB49" s="645"/>
      <c r="DC49" s="646"/>
      <c r="DD49" s="647">
        <v>14835205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Q0a65/2femgPcfUV3qEPNkGu5ePuG689i/MU/mtsz5NyShMgk4U+mJ51SboR/0tvMmOUYAur+QGnDXAHe1x52A==" saltValue="3JSXS1UWFTUUBxs6Gbmnn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08" customWidth="1"/>
    <col min="131" max="131" width="1.625" style="208" customWidth="1"/>
    <col min="132" max="16384" width="9" style="208" hidden="1"/>
  </cols>
  <sheetData>
    <row r="1" spans="1:131" ht="11.25" customHeight="1" thickBot="1" x14ac:dyDescent="0.2">
      <c r="A1" s="204"/>
      <c r="B1" s="204"/>
      <c r="C1" s="204"/>
      <c r="D1" s="204"/>
      <c r="E1" s="204"/>
      <c r="F1" s="204"/>
      <c r="G1" s="204"/>
      <c r="H1" s="204"/>
      <c r="I1" s="204"/>
      <c r="J1" s="204"/>
      <c r="K1" s="204"/>
      <c r="L1" s="204"/>
      <c r="M1" s="204"/>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205"/>
      <c r="DI1" s="205"/>
      <c r="DJ1" s="205"/>
      <c r="DK1" s="205"/>
      <c r="DL1" s="205"/>
      <c r="DM1" s="205"/>
      <c r="DN1" s="205"/>
      <c r="DO1" s="205"/>
      <c r="DP1" s="205"/>
      <c r="DQ1" s="206"/>
      <c r="DR1" s="206"/>
      <c r="DS1" s="206"/>
      <c r="DT1" s="206"/>
      <c r="DU1" s="206"/>
      <c r="DV1" s="206"/>
      <c r="DW1" s="206"/>
      <c r="DX1" s="206"/>
      <c r="DY1" s="206"/>
      <c r="DZ1" s="206"/>
      <c r="EA1" s="207"/>
    </row>
    <row r="2" spans="1:131" ht="26.25" customHeight="1" thickBot="1" x14ac:dyDescent="0.2">
      <c r="A2" s="1126" t="s">
        <v>368</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1127" t="s">
        <v>369</v>
      </c>
      <c r="DK2" s="1128"/>
      <c r="DL2" s="1128"/>
      <c r="DM2" s="1128"/>
      <c r="DN2" s="1128"/>
      <c r="DO2" s="1129"/>
      <c r="DP2" s="205"/>
      <c r="DQ2" s="1127" t="s">
        <v>370</v>
      </c>
      <c r="DR2" s="1128"/>
      <c r="DS2" s="1128"/>
      <c r="DT2" s="1128"/>
      <c r="DU2" s="1128"/>
      <c r="DV2" s="1128"/>
      <c r="DW2" s="1128"/>
      <c r="DX2" s="1128"/>
      <c r="DY2" s="1128"/>
      <c r="DZ2" s="1129"/>
      <c r="EA2" s="207"/>
    </row>
    <row r="3" spans="1:131" ht="11.25" customHeight="1" x14ac:dyDescent="0.15">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5"/>
      <c r="CM3" s="205"/>
      <c r="CN3" s="205"/>
      <c r="CO3" s="205"/>
      <c r="CP3" s="205"/>
      <c r="CQ3" s="205"/>
      <c r="CR3" s="205"/>
      <c r="CS3" s="205"/>
      <c r="CT3" s="205"/>
      <c r="CU3" s="205"/>
      <c r="CV3" s="205"/>
      <c r="CW3" s="205"/>
      <c r="CX3" s="205"/>
      <c r="CY3" s="205"/>
      <c r="CZ3" s="205"/>
      <c r="DA3" s="205"/>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7"/>
    </row>
    <row r="4" spans="1:131" s="212" customFormat="1" ht="26.25" customHeight="1" thickBot="1" x14ac:dyDescent="0.2">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9"/>
      <c r="BA4" s="209"/>
      <c r="BB4" s="209"/>
      <c r="BC4" s="209"/>
      <c r="BD4" s="209"/>
      <c r="BE4" s="210"/>
      <c r="BF4" s="210"/>
      <c r="BG4" s="210"/>
      <c r="BH4" s="210"/>
      <c r="BI4" s="210"/>
      <c r="BJ4" s="210"/>
      <c r="BK4" s="210"/>
      <c r="BL4" s="210"/>
      <c r="BM4" s="210"/>
      <c r="BN4" s="210"/>
      <c r="BO4" s="210"/>
      <c r="BP4" s="210"/>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11"/>
    </row>
    <row r="5" spans="1:131" s="212" customFormat="1" ht="26.25" customHeight="1" x14ac:dyDescent="0.15">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30"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09"/>
      <c r="BA5" s="209"/>
      <c r="BB5" s="209"/>
      <c r="BC5" s="209"/>
      <c r="BD5" s="209"/>
      <c r="BE5" s="210"/>
      <c r="BF5" s="210"/>
      <c r="BG5" s="210"/>
      <c r="BH5" s="210"/>
      <c r="BI5" s="210"/>
      <c r="BJ5" s="210"/>
      <c r="BK5" s="210"/>
      <c r="BL5" s="210"/>
      <c r="BM5" s="210"/>
      <c r="BN5" s="210"/>
      <c r="BO5" s="210"/>
      <c r="BP5" s="210"/>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20" t="s">
        <v>387</v>
      </c>
      <c r="DH5" s="1121"/>
      <c r="DI5" s="1121"/>
      <c r="DJ5" s="1121"/>
      <c r="DK5" s="1122"/>
      <c r="DL5" s="1120" t="s">
        <v>388</v>
      </c>
      <c r="DM5" s="1121"/>
      <c r="DN5" s="1121"/>
      <c r="DO5" s="1121"/>
      <c r="DP5" s="1122"/>
      <c r="DQ5" s="1037" t="s">
        <v>389</v>
      </c>
      <c r="DR5" s="1038"/>
      <c r="DS5" s="1038"/>
      <c r="DT5" s="1038"/>
      <c r="DU5" s="1039"/>
      <c r="DV5" s="1037" t="s">
        <v>380</v>
      </c>
      <c r="DW5" s="1038"/>
      <c r="DX5" s="1038"/>
      <c r="DY5" s="1038"/>
      <c r="DZ5" s="1051"/>
      <c r="EA5" s="211"/>
    </row>
    <row r="6" spans="1:131" s="212"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09"/>
      <c r="BA6" s="209"/>
      <c r="BB6" s="209"/>
      <c r="BC6" s="209"/>
      <c r="BD6" s="209"/>
      <c r="BE6" s="210"/>
      <c r="BF6" s="210"/>
      <c r="BG6" s="210"/>
      <c r="BH6" s="210"/>
      <c r="BI6" s="210"/>
      <c r="BJ6" s="210"/>
      <c r="BK6" s="210"/>
      <c r="BL6" s="210"/>
      <c r="BM6" s="210"/>
      <c r="BN6" s="210"/>
      <c r="BO6" s="210"/>
      <c r="BP6" s="210"/>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11"/>
    </row>
    <row r="7" spans="1:131" s="212" customFormat="1" ht="26.25" customHeight="1" thickTop="1" x14ac:dyDescent="0.15">
      <c r="A7" s="213">
        <v>1</v>
      </c>
      <c r="B7" s="1083" t="s">
        <v>390</v>
      </c>
      <c r="C7" s="1084"/>
      <c r="D7" s="1084"/>
      <c r="E7" s="1084"/>
      <c r="F7" s="1084"/>
      <c r="G7" s="1084"/>
      <c r="H7" s="1084"/>
      <c r="I7" s="1084"/>
      <c r="J7" s="1084"/>
      <c r="K7" s="1084"/>
      <c r="L7" s="1084"/>
      <c r="M7" s="1084"/>
      <c r="N7" s="1084"/>
      <c r="O7" s="1084"/>
      <c r="P7" s="1085"/>
      <c r="Q7" s="1138">
        <v>25164</v>
      </c>
      <c r="R7" s="1139"/>
      <c r="S7" s="1139"/>
      <c r="T7" s="1139"/>
      <c r="U7" s="1139"/>
      <c r="V7" s="1139">
        <v>23729</v>
      </c>
      <c r="W7" s="1139"/>
      <c r="X7" s="1139"/>
      <c r="Y7" s="1139"/>
      <c r="Z7" s="1139"/>
      <c r="AA7" s="1139">
        <v>1435</v>
      </c>
      <c r="AB7" s="1139"/>
      <c r="AC7" s="1139"/>
      <c r="AD7" s="1139"/>
      <c r="AE7" s="1140"/>
      <c r="AF7" s="1141">
        <v>932</v>
      </c>
      <c r="AG7" s="1142"/>
      <c r="AH7" s="1142"/>
      <c r="AI7" s="1142"/>
      <c r="AJ7" s="1143"/>
      <c r="AK7" s="1144">
        <v>873</v>
      </c>
      <c r="AL7" s="1145"/>
      <c r="AM7" s="1145"/>
      <c r="AN7" s="1145"/>
      <c r="AO7" s="1145"/>
      <c r="AP7" s="1145">
        <v>24063</v>
      </c>
      <c r="AQ7" s="1145"/>
      <c r="AR7" s="1145"/>
      <c r="AS7" s="1145"/>
      <c r="AT7" s="1145"/>
      <c r="AU7" s="1146"/>
      <c r="AV7" s="1146"/>
      <c r="AW7" s="1146"/>
      <c r="AX7" s="1146"/>
      <c r="AY7" s="1147"/>
      <c r="AZ7" s="209"/>
      <c r="BA7" s="209"/>
      <c r="BB7" s="209"/>
      <c r="BC7" s="209"/>
      <c r="BD7" s="209"/>
      <c r="BE7" s="210"/>
      <c r="BF7" s="210"/>
      <c r="BG7" s="210"/>
      <c r="BH7" s="210"/>
      <c r="BI7" s="210"/>
      <c r="BJ7" s="210"/>
      <c r="BK7" s="210"/>
      <c r="BL7" s="210"/>
      <c r="BM7" s="210"/>
      <c r="BN7" s="210"/>
      <c r="BO7" s="210"/>
      <c r="BP7" s="210"/>
      <c r="BQ7" s="213">
        <v>1</v>
      </c>
      <c r="BR7" s="214"/>
      <c r="BS7" s="1135" t="s">
        <v>576</v>
      </c>
      <c r="BT7" s="1136"/>
      <c r="BU7" s="1136"/>
      <c r="BV7" s="1136"/>
      <c r="BW7" s="1136"/>
      <c r="BX7" s="1136"/>
      <c r="BY7" s="1136"/>
      <c r="BZ7" s="1136"/>
      <c r="CA7" s="1136"/>
      <c r="CB7" s="1136"/>
      <c r="CC7" s="1136"/>
      <c r="CD7" s="1136"/>
      <c r="CE7" s="1136"/>
      <c r="CF7" s="1136"/>
      <c r="CG7" s="1148"/>
      <c r="CH7" s="1132">
        <v>0</v>
      </c>
      <c r="CI7" s="1133"/>
      <c r="CJ7" s="1133"/>
      <c r="CK7" s="1133"/>
      <c r="CL7" s="1134"/>
      <c r="CM7" s="1132">
        <v>71</v>
      </c>
      <c r="CN7" s="1133"/>
      <c r="CO7" s="1133"/>
      <c r="CP7" s="1133"/>
      <c r="CQ7" s="1134"/>
      <c r="CR7" s="1132">
        <v>50</v>
      </c>
      <c r="CS7" s="1133"/>
      <c r="CT7" s="1133"/>
      <c r="CU7" s="1133"/>
      <c r="CV7" s="1134"/>
      <c r="CW7" s="1132">
        <v>8</v>
      </c>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11"/>
    </row>
    <row r="8" spans="1:131" s="212" customFormat="1" ht="26.25" customHeight="1" x14ac:dyDescent="0.15">
      <c r="A8" s="215">
        <v>2</v>
      </c>
      <c r="B8" s="1066" t="s">
        <v>391</v>
      </c>
      <c r="C8" s="1067"/>
      <c r="D8" s="1067"/>
      <c r="E8" s="1067"/>
      <c r="F8" s="1067"/>
      <c r="G8" s="1067"/>
      <c r="H8" s="1067"/>
      <c r="I8" s="1067"/>
      <c r="J8" s="1067"/>
      <c r="K8" s="1067"/>
      <c r="L8" s="1067"/>
      <c r="M8" s="1067"/>
      <c r="N8" s="1067"/>
      <c r="O8" s="1067"/>
      <c r="P8" s="1068"/>
      <c r="Q8" s="1074">
        <v>0</v>
      </c>
      <c r="R8" s="1075"/>
      <c r="S8" s="1075"/>
      <c r="T8" s="1075"/>
      <c r="U8" s="1075"/>
      <c r="V8" s="1075">
        <v>0</v>
      </c>
      <c r="W8" s="1075"/>
      <c r="X8" s="1075"/>
      <c r="Y8" s="1075"/>
      <c r="Z8" s="1075"/>
      <c r="AA8" s="1075">
        <v>0</v>
      </c>
      <c r="AB8" s="1075"/>
      <c r="AC8" s="1075"/>
      <c r="AD8" s="1075"/>
      <c r="AE8" s="1076"/>
      <c r="AF8" s="1071">
        <v>0</v>
      </c>
      <c r="AG8" s="1072"/>
      <c r="AH8" s="1072"/>
      <c r="AI8" s="1072"/>
      <c r="AJ8" s="1073"/>
      <c r="AK8" s="1116">
        <v>0</v>
      </c>
      <c r="AL8" s="1117"/>
      <c r="AM8" s="1117"/>
      <c r="AN8" s="1117"/>
      <c r="AO8" s="1117"/>
      <c r="AP8" s="1117" t="s">
        <v>511</v>
      </c>
      <c r="AQ8" s="1117"/>
      <c r="AR8" s="1117"/>
      <c r="AS8" s="1117"/>
      <c r="AT8" s="1117"/>
      <c r="AU8" s="1118"/>
      <c r="AV8" s="1118"/>
      <c r="AW8" s="1118"/>
      <c r="AX8" s="1118"/>
      <c r="AY8" s="1119"/>
      <c r="AZ8" s="209"/>
      <c r="BA8" s="209"/>
      <c r="BB8" s="209"/>
      <c r="BC8" s="209"/>
      <c r="BD8" s="209"/>
      <c r="BE8" s="210"/>
      <c r="BF8" s="210"/>
      <c r="BG8" s="210"/>
      <c r="BH8" s="210"/>
      <c r="BI8" s="210"/>
      <c r="BJ8" s="210"/>
      <c r="BK8" s="210"/>
      <c r="BL8" s="210"/>
      <c r="BM8" s="210"/>
      <c r="BN8" s="210"/>
      <c r="BO8" s="210"/>
      <c r="BP8" s="210"/>
      <c r="BQ8" s="215">
        <v>2</v>
      </c>
      <c r="BR8" s="216"/>
      <c r="BS8" s="1028" t="s">
        <v>577</v>
      </c>
      <c r="BT8" s="1029"/>
      <c r="BU8" s="1029"/>
      <c r="BV8" s="1029"/>
      <c r="BW8" s="1029"/>
      <c r="BX8" s="1029"/>
      <c r="BY8" s="1029"/>
      <c r="BZ8" s="1029"/>
      <c r="CA8" s="1029"/>
      <c r="CB8" s="1029"/>
      <c r="CC8" s="1029"/>
      <c r="CD8" s="1029"/>
      <c r="CE8" s="1029"/>
      <c r="CF8" s="1029"/>
      <c r="CG8" s="1050"/>
      <c r="CH8" s="1025">
        <v>0</v>
      </c>
      <c r="CI8" s="1026"/>
      <c r="CJ8" s="1026"/>
      <c r="CK8" s="1026"/>
      <c r="CL8" s="1027"/>
      <c r="CM8" s="1025">
        <v>8</v>
      </c>
      <c r="CN8" s="1026"/>
      <c r="CO8" s="1026"/>
      <c r="CP8" s="1026"/>
      <c r="CQ8" s="1027"/>
      <c r="CR8" s="1025">
        <v>5</v>
      </c>
      <c r="CS8" s="1026"/>
      <c r="CT8" s="1026"/>
      <c r="CU8" s="1026"/>
      <c r="CV8" s="1027"/>
      <c r="CW8" s="1025">
        <v>0</v>
      </c>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11"/>
    </row>
    <row r="9" spans="1:131" s="212" customFormat="1" ht="26.25" customHeight="1" x14ac:dyDescent="0.15">
      <c r="A9" s="215">
        <v>3</v>
      </c>
      <c r="B9" s="1066" t="s">
        <v>392</v>
      </c>
      <c r="C9" s="1067"/>
      <c r="D9" s="1067"/>
      <c r="E9" s="1067"/>
      <c r="F9" s="1067"/>
      <c r="G9" s="1067"/>
      <c r="H9" s="1067"/>
      <c r="I9" s="1067"/>
      <c r="J9" s="1067"/>
      <c r="K9" s="1067"/>
      <c r="L9" s="1067"/>
      <c r="M9" s="1067"/>
      <c r="N9" s="1067"/>
      <c r="O9" s="1067"/>
      <c r="P9" s="1068"/>
      <c r="Q9" s="1074">
        <v>288</v>
      </c>
      <c r="R9" s="1075"/>
      <c r="S9" s="1075"/>
      <c r="T9" s="1075"/>
      <c r="U9" s="1075"/>
      <c r="V9" s="1075">
        <v>287</v>
      </c>
      <c r="W9" s="1075"/>
      <c r="X9" s="1075"/>
      <c r="Y9" s="1075"/>
      <c r="Z9" s="1075"/>
      <c r="AA9" s="1075">
        <v>0</v>
      </c>
      <c r="AB9" s="1075"/>
      <c r="AC9" s="1075"/>
      <c r="AD9" s="1075"/>
      <c r="AE9" s="1076"/>
      <c r="AF9" s="1071">
        <v>0</v>
      </c>
      <c r="AG9" s="1072"/>
      <c r="AH9" s="1072"/>
      <c r="AI9" s="1072"/>
      <c r="AJ9" s="1073"/>
      <c r="AK9" s="1116">
        <v>67</v>
      </c>
      <c r="AL9" s="1117"/>
      <c r="AM9" s="1117"/>
      <c r="AN9" s="1117"/>
      <c r="AO9" s="1117"/>
      <c r="AP9" s="1117" t="s">
        <v>511</v>
      </c>
      <c r="AQ9" s="1117"/>
      <c r="AR9" s="1117"/>
      <c r="AS9" s="1117"/>
      <c r="AT9" s="1117"/>
      <c r="AU9" s="1118"/>
      <c r="AV9" s="1118"/>
      <c r="AW9" s="1118"/>
      <c r="AX9" s="1118"/>
      <c r="AY9" s="1119"/>
      <c r="AZ9" s="209"/>
      <c r="BA9" s="209"/>
      <c r="BB9" s="209"/>
      <c r="BC9" s="209"/>
      <c r="BD9" s="209"/>
      <c r="BE9" s="210"/>
      <c r="BF9" s="210"/>
      <c r="BG9" s="210"/>
      <c r="BH9" s="210"/>
      <c r="BI9" s="210"/>
      <c r="BJ9" s="210"/>
      <c r="BK9" s="210"/>
      <c r="BL9" s="210"/>
      <c r="BM9" s="210"/>
      <c r="BN9" s="210"/>
      <c r="BO9" s="210"/>
      <c r="BP9" s="210"/>
      <c r="BQ9" s="215">
        <v>3</v>
      </c>
      <c r="BR9" s="216"/>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11"/>
    </row>
    <row r="10" spans="1:131" s="212" customFormat="1" ht="26.25" customHeight="1" x14ac:dyDescent="0.15">
      <c r="A10" s="215">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09"/>
      <c r="BA10" s="209"/>
      <c r="BB10" s="209"/>
      <c r="BC10" s="209"/>
      <c r="BD10" s="209"/>
      <c r="BE10" s="210"/>
      <c r="BF10" s="210"/>
      <c r="BG10" s="210"/>
      <c r="BH10" s="210"/>
      <c r="BI10" s="210"/>
      <c r="BJ10" s="210"/>
      <c r="BK10" s="210"/>
      <c r="BL10" s="210"/>
      <c r="BM10" s="210"/>
      <c r="BN10" s="210"/>
      <c r="BO10" s="210"/>
      <c r="BP10" s="210"/>
      <c r="BQ10" s="215">
        <v>4</v>
      </c>
      <c r="BR10" s="216"/>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11"/>
    </row>
    <row r="11" spans="1:131" s="212" customFormat="1" ht="26.25" customHeight="1" x14ac:dyDescent="0.15">
      <c r="A11" s="215">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09"/>
      <c r="BA11" s="209"/>
      <c r="BB11" s="209"/>
      <c r="BC11" s="209"/>
      <c r="BD11" s="209"/>
      <c r="BE11" s="210"/>
      <c r="BF11" s="210"/>
      <c r="BG11" s="210"/>
      <c r="BH11" s="210"/>
      <c r="BI11" s="210"/>
      <c r="BJ11" s="210"/>
      <c r="BK11" s="210"/>
      <c r="BL11" s="210"/>
      <c r="BM11" s="210"/>
      <c r="BN11" s="210"/>
      <c r="BO11" s="210"/>
      <c r="BP11" s="210"/>
      <c r="BQ11" s="215">
        <v>5</v>
      </c>
      <c r="BR11" s="216"/>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11"/>
    </row>
    <row r="12" spans="1:131" s="212" customFormat="1" ht="26.25" customHeight="1" x14ac:dyDescent="0.15">
      <c r="A12" s="215">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09"/>
      <c r="BA12" s="209"/>
      <c r="BB12" s="209"/>
      <c r="BC12" s="209"/>
      <c r="BD12" s="209"/>
      <c r="BE12" s="210"/>
      <c r="BF12" s="210"/>
      <c r="BG12" s="210"/>
      <c r="BH12" s="210"/>
      <c r="BI12" s="210"/>
      <c r="BJ12" s="210"/>
      <c r="BK12" s="210"/>
      <c r="BL12" s="210"/>
      <c r="BM12" s="210"/>
      <c r="BN12" s="210"/>
      <c r="BO12" s="210"/>
      <c r="BP12" s="210"/>
      <c r="BQ12" s="215">
        <v>6</v>
      </c>
      <c r="BR12" s="216"/>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11"/>
    </row>
    <row r="13" spans="1:131" s="212" customFormat="1" ht="26.25" customHeight="1" x14ac:dyDescent="0.15">
      <c r="A13" s="215">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09"/>
      <c r="BA13" s="209"/>
      <c r="BB13" s="209"/>
      <c r="BC13" s="209"/>
      <c r="BD13" s="209"/>
      <c r="BE13" s="210"/>
      <c r="BF13" s="210"/>
      <c r="BG13" s="210"/>
      <c r="BH13" s="210"/>
      <c r="BI13" s="210"/>
      <c r="BJ13" s="210"/>
      <c r="BK13" s="210"/>
      <c r="BL13" s="210"/>
      <c r="BM13" s="210"/>
      <c r="BN13" s="210"/>
      <c r="BO13" s="210"/>
      <c r="BP13" s="210"/>
      <c r="BQ13" s="215">
        <v>7</v>
      </c>
      <c r="BR13" s="216"/>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11"/>
    </row>
    <row r="14" spans="1:131" s="212" customFormat="1" ht="26.25" customHeight="1" x14ac:dyDescent="0.15">
      <c r="A14" s="215">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09"/>
      <c r="BA14" s="209"/>
      <c r="BB14" s="209"/>
      <c r="BC14" s="209"/>
      <c r="BD14" s="209"/>
      <c r="BE14" s="210"/>
      <c r="BF14" s="210"/>
      <c r="BG14" s="210"/>
      <c r="BH14" s="210"/>
      <c r="BI14" s="210"/>
      <c r="BJ14" s="210"/>
      <c r="BK14" s="210"/>
      <c r="BL14" s="210"/>
      <c r="BM14" s="210"/>
      <c r="BN14" s="210"/>
      <c r="BO14" s="210"/>
      <c r="BP14" s="210"/>
      <c r="BQ14" s="215">
        <v>8</v>
      </c>
      <c r="BR14" s="216"/>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11"/>
    </row>
    <row r="15" spans="1:131" s="212" customFormat="1" ht="26.25" customHeight="1" x14ac:dyDescent="0.15">
      <c r="A15" s="215">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09"/>
      <c r="BA15" s="209"/>
      <c r="BB15" s="209"/>
      <c r="BC15" s="209"/>
      <c r="BD15" s="209"/>
      <c r="BE15" s="210"/>
      <c r="BF15" s="210"/>
      <c r="BG15" s="210"/>
      <c r="BH15" s="210"/>
      <c r="BI15" s="210"/>
      <c r="BJ15" s="210"/>
      <c r="BK15" s="210"/>
      <c r="BL15" s="210"/>
      <c r="BM15" s="210"/>
      <c r="BN15" s="210"/>
      <c r="BO15" s="210"/>
      <c r="BP15" s="210"/>
      <c r="BQ15" s="215">
        <v>9</v>
      </c>
      <c r="BR15" s="216"/>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11"/>
    </row>
    <row r="16" spans="1:131" s="212" customFormat="1" ht="26.25" customHeight="1" x14ac:dyDescent="0.15">
      <c r="A16" s="215">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09"/>
      <c r="BA16" s="209"/>
      <c r="BB16" s="209"/>
      <c r="BC16" s="209"/>
      <c r="BD16" s="209"/>
      <c r="BE16" s="210"/>
      <c r="BF16" s="210"/>
      <c r="BG16" s="210"/>
      <c r="BH16" s="210"/>
      <c r="BI16" s="210"/>
      <c r="BJ16" s="210"/>
      <c r="BK16" s="210"/>
      <c r="BL16" s="210"/>
      <c r="BM16" s="210"/>
      <c r="BN16" s="210"/>
      <c r="BO16" s="210"/>
      <c r="BP16" s="210"/>
      <c r="BQ16" s="215">
        <v>10</v>
      </c>
      <c r="BR16" s="216"/>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11"/>
    </row>
    <row r="17" spans="1:131" s="212" customFormat="1" ht="26.25" customHeight="1" x14ac:dyDescent="0.15">
      <c r="A17" s="215">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09"/>
      <c r="BA17" s="209"/>
      <c r="BB17" s="209"/>
      <c r="BC17" s="209"/>
      <c r="BD17" s="209"/>
      <c r="BE17" s="210"/>
      <c r="BF17" s="210"/>
      <c r="BG17" s="210"/>
      <c r="BH17" s="210"/>
      <c r="BI17" s="210"/>
      <c r="BJ17" s="210"/>
      <c r="BK17" s="210"/>
      <c r="BL17" s="210"/>
      <c r="BM17" s="210"/>
      <c r="BN17" s="210"/>
      <c r="BO17" s="210"/>
      <c r="BP17" s="210"/>
      <c r="BQ17" s="215">
        <v>11</v>
      </c>
      <c r="BR17" s="216"/>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11"/>
    </row>
    <row r="18" spans="1:131" s="212" customFormat="1" ht="26.25" customHeight="1" x14ac:dyDescent="0.15">
      <c r="A18" s="215">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09"/>
      <c r="BA18" s="209"/>
      <c r="BB18" s="209"/>
      <c r="BC18" s="209"/>
      <c r="BD18" s="209"/>
      <c r="BE18" s="210"/>
      <c r="BF18" s="210"/>
      <c r="BG18" s="210"/>
      <c r="BH18" s="210"/>
      <c r="BI18" s="210"/>
      <c r="BJ18" s="210"/>
      <c r="BK18" s="210"/>
      <c r="BL18" s="210"/>
      <c r="BM18" s="210"/>
      <c r="BN18" s="210"/>
      <c r="BO18" s="210"/>
      <c r="BP18" s="210"/>
      <c r="BQ18" s="215">
        <v>12</v>
      </c>
      <c r="BR18" s="216"/>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11"/>
    </row>
    <row r="19" spans="1:131" s="212" customFormat="1" ht="26.25" customHeight="1" x14ac:dyDescent="0.15">
      <c r="A19" s="215">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09"/>
      <c r="BA19" s="209"/>
      <c r="BB19" s="209"/>
      <c r="BC19" s="209"/>
      <c r="BD19" s="209"/>
      <c r="BE19" s="210"/>
      <c r="BF19" s="210"/>
      <c r="BG19" s="210"/>
      <c r="BH19" s="210"/>
      <c r="BI19" s="210"/>
      <c r="BJ19" s="210"/>
      <c r="BK19" s="210"/>
      <c r="BL19" s="210"/>
      <c r="BM19" s="210"/>
      <c r="BN19" s="210"/>
      <c r="BO19" s="210"/>
      <c r="BP19" s="210"/>
      <c r="BQ19" s="215">
        <v>13</v>
      </c>
      <c r="BR19" s="216"/>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11"/>
    </row>
    <row r="20" spans="1:131" s="212" customFormat="1" ht="26.25" customHeight="1" x14ac:dyDescent="0.15">
      <c r="A20" s="215">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09"/>
      <c r="BA20" s="209"/>
      <c r="BB20" s="209"/>
      <c r="BC20" s="209"/>
      <c r="BD20" s="209"/>
      <c r="BE20" s="210"/>
      <c r="BF20" s="210"/>
      <c r="BG20" s="210"/>
      <c r="BH20" s="210"/>
      <c r="BI20" s="210"/>
      <c r="BJ20" s="210"/>
      <c r="BK20" s="210"/>
      <c r="BL20" s="210"/>
      <c r="BM20" s="210"/>
      <c r="BN20" s="210"/>
      <c r="BO20" s="210"/>
      <c r="BP20" s="210"/>
      <c r="BQ20" s="215">
        <v>14</v>
      </c>
      <c r="BR20" s="216"/>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11"/>
    </row>
    <row r="21" spans="1:131" s="212" customFormat="1" ht="26.25" customHeight="1" thickBot="1" x14ac:dyDescent="0.2">
      <c r="A21" s="215">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09"/>
      <c r="BA21" s="209"/>
      <c r="BB21" s="209"/>
      <c r="BC21" s="209"/>
      <c r="BD21" s="209"/>
      <c r="BE21" s="210"/>
      <c r="BF21" s="210"/>
      <c r="BG21" s="210"/>
      <c r="BH21" s="210"/>
      <c r="BI21" s="210"/>
      <c r="BJ21" s="210"/>
      <c r="BK21" s="210"/>
      <c r="BL21" s="210"/>
      <c r="BM21" s="210"/>
      <c r="BN21" s="210"/>
      <c r="BO21" s="210"/>
      <c r="BP21" s="210"/>
      <c r="BQ21" s="215">
        <v>15</v>
      </c>
      <c r="BR21" s="216"/>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11"/>
    </row>
    <row r="22" spans="1:131" s="212" customFormat="1" ht="26.25" customHeight="1" x14ac:dyDescent="0.15">
      <c r="A22" s="215">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10"/>
      <c r="BF22" s="210"/>
      <c r="BG22" s="210"/>
      <c r="BH22" s="210"/>
      <c r="BI22" s="210"/>
      <c r="BJ22" s="210"/>
      <c r="BK22" s="210"/>
      <c r="BL22" s="210"/>
      <c r="BM22" s="210"/>
      <c r="BN22" s="210"/>
      <c r="BO22" s="210"/>
      <c r="BP22" s="210"/>
      <c r="BQ22" s="215">
        <v>16</v>
      </c>
      <c r="BR22" s="216"/>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11"/>
    </row>
    <row r="23" spans="1:131" s="212" customFormat="1" ht="26.25" customHeight="1" thickBot="1" x14ac:dyDescent="0.2">
      <c r="A23" s="217" t="s">
        <v>394</v>
      </c>
      <c r="B23" s="973" t="s">
        <v>395</v>
      </c>
      <c r="C23" s="974"/>
      <c r="D23" s="974"/>
      <c r="E23" s="974"/>
      <c r="F23" s="974"/>
      <c r="G23" s="974"/>
      <c r="H23" s="974"/>
      <c r="I23" s="974"/>
      <c r="J23" s="974"/>
      <c r="K23" s="974"/>
      <c r="L23" s="974"/>
      <c r="M23" s="974"/>
      <c r="N23" s="974"/>
      <c r="O23" s="974"/>
      <c r="P23" s="984"/>
      <c r="Q23" s="1103">
        <v>25371</v>
      </c>
      <c r="R23" s="1097"/>
      <c r="S23" s="1097"/>
      <c r="T23" s="1097"/>
      <c r="U23" s="1097"/>
      <c r="V23" s="1097">
        <v>23936</v>
      </c>
      <c r="W23" s="1097"/>
      <c r="X23" s="1097"/>
      <c r="Y23" s="1097"/>
      <c r="Z23" s="1097"/>
      <c r="AA23" s="1097">
        <v>1435</v>
      </c>
      <c r="AB23" s="1097"/>
      <c r="AC23" s="1097"/>
      <c r="AD23" s="1097"/>
      <c r="AE23" s="1104"/>
      <c r="AF23" s="1105">
        <v>933</v>
      </c>
      <c r="AG23" s="1097"/>
      <c r="AH23" s="1097"/>
      <c r="AI23" s="1097"/>
      <c r="AJ23" s="1106"/>
      <c r="AK23" s="1107"/>
      <c r="AL23" s="1108"/>
      <c r="AM23" s="1108"/>
      <c r="AN23" s="1108"/>
      <c r="AO23" s="1108"/>
      <c r="AP23" s="1097">
        <v>24063</v>
      </c>
      <c r="AQ23" s="1097"/>
      <c r="AR23" s="1097"/>
      <c r="AS23" s="1097"/>
      <c r="AT23" s="1097"/>
      <c r="AU23" s="1098"/>
      <c r="AV23" s="1098"/>
      <c r="AW23" s="1098"/>
      <c r="AX23" s="1098"/>
      <c r="AY23" s="1099"/>
      <c r="AZ23" s="1100" t="s">
        <v>128</v>
      </c>
      <c r="BA23" s="1101"/>
      <c r="BB23" s="1101"/>
      <c r="BC23" s="1101"/>
      <c r="BD23" s="1102"/>
      <c r="BE23" s="210"/>
      <c r="BF23" s="210"/>
      <c r="BG23" s="210"/>
      <c r="BH23" s="210"/>
      <c r="BI23" s="210"/>
      <c r="BJ23" s="210"/>
      <c r="BK23" s="210"/>
      <c r="BL23" s="210"/>
      <c r="BM23" s="210"/>
      <c r="BN23" s="210"/>
      <c r="BO23" s="210"/>
      <c r="BP23" s="210"/>
      <c r="BQ23" s="215">
        <v>17</v>
      </c>
      <c r="BR23" s="216"/>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11"/>
    </row>
    <row r="24" spans="1:131" s="212" customFormat="1" ht="26.25" customHeight="1" x14ac:dyDescent="0.15">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9"/>
      <c r="BA24" s="209"/>
      <c r="BB24" s="209"/>
      <c r="BC24" s="209"/>
      <c r="BD24" s="209"/>
      <c r="BE24" s="210"/>
      <c r="BF24" s="210"/>
      <c r="BG24" s="210"/>
      <c r="BH24" s="210"/>
      <c r="BI24" s="210"/>
      <c r="BJ24" s="210"/>
      <c r="BK24" s="210"/>
      <c r="BL24" s="210"/>
      <c r="BM24" s="210"/>
      <c r="BN24" s="210"/>
      <c r="BO24" s="210"/>
      <c r="BP24" s="210"/>
      <c r="BQ24" s="215">
        <v>18</v>
      </c>
      <c r="BR24" s="216"/>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11"/>
    </row>
    <row r="25" spans="1:131" ht="26.25" customHeight="1" thickBot="1" x14ac:dyDescent="0.2">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9"/>
      <c r="BK25" s="209"/>
      <c r="BL25" s="209"/>
      <c r="BM25" s="209"/>
      <c r="BN25" s="209"/>
      <c r="BO25" s="218"/>
      <c r="BP25" s="218"/>
      <c r="BQ25" s="215">
        <v>19</v>
      </c>
      <c r="BR25" s="216"/>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07"/>
    </row>
    <row r="26" spans="1:131" ht="26.25" customHeight="1" x14ac:dyDescent="0.15">
      <c r="A26" s="1031" t="s">
        <v>373</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380</v>
      </c>
      <c r="BF26" s="1038"/>
      <c r="BG26" s="1038"/>
      <c r="BH26" s="1038"/>
      <c r="BI26" s="1051"/>
      <c r="BJ26" s="209"/>
      <c r="BK26" s="209"/>
      <c r="BL26" s="209"/>
      <c r="BM26" s="209"/>
      <c r="BN26" s="209"/>
      <c r="BO26" s="218"/>
      <c r="BP26" s="218"/>
      <c r="BQ26" s="215">
        <v>20</v>
      </c>
      <c r="BR26" s="216"/>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07"/>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09"/>
      <c r="BK27" s="209"/>
      <c r="BL27" s="209"/>
      <c r="BM27" s="209"/>
      <c r="BN27" s="209"/>
      <c r="BO27" s="218"/>
      <c r="BP27" s="218"/>
      <c r="BQ27" s="215">
        <v>21</v>
      </c>
      <c r="BR27" s="216"/>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07"/>
    </row>
    <row r="28" spans="1:131" ht="26.25" customHeight="1" thickTop="1" x14ac:dyDescent="0.15">
      <c r="A28" s="219">
        <v>1</v>
      </c>
      <c r="B28" s="1083" t="s">
        <v>406</v>
      </c>
      <c r="C28" s="1084"/>
      <c r="D28" s="1084"/>
      <c r="E28" s="1084"/>
      <c r="F28" s="1084"/>
      <c r="G28" s="1084"/>
      <c r="H28" s="1084"/>
      <c r="I28" s="1084"/>
      <c r="J28" s="1084"/>
      <c r="K28" s="1084"/>
      <c r="L28" s="1084"/>
      <c r="M28" s="1084"/>
      <c r="N28" s="1084"/>
      <c r="O28" s="1084"/>
      <c r="P28" s="1085"/>
      <c r="Q28" s="1086">
        <v>4791</v>
      </c>
      <c r="R28" s="1087"/>
      <c r="S28" s="1087"/>
      <c r="T28" s="1087"/>
      <c r="U28" s="1087"/>
      <c r="V28" s="1087">
        <v>4697</v>
      </c>
      <c r="W28" s="1087"/>
      <c r="X28" s="1087"/>
      <c r="Y28" s="1087"/>
      <c r="Z28" s="1087"/>
      <c r="AA28" s="1087">
        <v>94</v>
      </c>
      <c r="AB28" s="1087"/>
      <c r="AC28" s="1087"/>
      <c r="AD28" s="1087"/>
      <c r="AE28" s="1088"/>
      <c r="AF28" s="1089">
        <v>94</v>
      </c>
      <c r="AG28" s="1087"/>
      <c r="AH28" s="1087"/>
      <c r="AI28" s="1087"/>
      <c r="AJ28" s="1090"/>
      <c r="AK28" s="1078">
        <v>465</v>
      </c>
      <c r="AL28" s="1079"/>
      <c r="AM28" s="1079"/>
      <c r="AN28" s="1079"/>
      <c r="AO28" s="1079"/>
      <c r="AP28" s="1079"/>
      <c r="AQ28" s="1079"/>
      <c r="AR28" s="1079"/>
      <c r="AS28" s="1079"/>
      <c r="AT28" s="1079"/>
      <c r="AU28" s="1079"/>
      <c r="AV28" s="1079"/>
      <c r="AW28" s="1079"/>
      <c r="AX28" s="1079"/>
      <c r="AY28" s="1079"/>
      <c r="AZ28" s="1080"/>
      <c r="BA28" s="1080"/>
      <c r="BB28" s="1080"/>
      <c r="BC28" s="1080"/>
      <c r="BD28" s="1080"/>
      <c r="BE28" s="1081"/>
      <c r="BF28" s="1081"/>
      <c r="BG28" s="1081"/>
      <c r="BH28" s="1081"/>
      <c r="BI28" s="1082"/>
      <c r="BJ28" s="209"/>
      <c r="BK28" s="209"/>
      <c r="BL28" s="209"/>
      <c r="BM28" s="209"/>
      <c r="BN28" s="209"/>
      <c r="BO28" s="218"/>
      <c r="BP28" s="218"/>
      <c r="BQ28" s="215">
        <v>22</v>
      </c>
      <c r="BR28" s="216"/>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07"/>
    </row>
    <row r="29" spans="1:131" ht="26.25" customHeight="1" x14ac:dyDescent="0.15">
      <c r="A29" s="219">
        <v>2</v>
      </c>
      <c r="B29" s="1066" t="s">
        <v>407</v>
      </c>
      <c r="C29" s="1067"/>
      <c r="D29" s="1067"/>
      <c r="E29" s="1067"/>
      <c r="F29" s="1067"/>
      <c r="G29" s="1067"/>
      <c r="H29" s="1067"/>
      <c r="I29" s="1067"/>
      <c r="J29" s="1067"/>
      <c r="K29" s="1067"/>
      <c r="L29" s="1067"/>
      <c r="M29" s="1067"/>
      <c r="N29" s="1067"/>
      <c r="O29" s="1067"/>
      <c r="P29" s="1068"/>
      <c r="Q29" s="1074">
        <v>4138</v>
      </c>
      <c r="R29" s="1075"/>
      <c r="S29" s="1075"/>
      <c r="T29" s="1075"/>
      <c r="U29" s="1075"/>
      <c r="V29" s="1075">
        <v>3981</v>
      </c>
      <c r="W29" s="1075"/>
      <c r="X29" s="1075"/>
      <c r="Y29" s="1075"/>
      <c r="Z29" s="1075"/>
      <c r="AA29" s="1075">
        <v>157</v>
      </c>
      <c r="AB29" s="1075"/>
      <c r="AC29" s="1075"/>
      <c r="AD29" s="1075"/>
      <c r="AE29" s="1076"/>
      <c r="AF29" s="1071">
        <v>157</v>
      </c>
      <c r="AG29" s="1072"/>
      <c r="AH29" s="1072"/>
      <c r="AI29" s="1072"/>
      <c r="AJ29" s="1073"/>
      <c r="AK29" s="1016">
        <v>686</v>
      </c>
      <c r="AL29" s="1007"/>
      <c r="AM29" s="1007"/>
      <c r="AN29" s="1007"/>
      <c r="AO29" s="1007"/>
      <c r="AP29" s="1007"/>
      <c r="AQ29" s="1007"/>
      <c r="AR29" s="1007"/>
      <c r="AS29" s="1007"/>
      <c r="AT29" s="1007"/>
      <c r="AU29" s="1007"/>
      <c r="AV29" s="1007"/>
      <c r="AW29" s="1007"/>
      <c r="AX29" s="1007"/>
      <c r="AY29" s="1007"/>
      <c r="AZ29" s="1077"/>
      <c r="BA29" s="1077"/>
      <c r="BB29" s="1077"/>
      <c r="BC29" s="1077"/>
      <c r="BD29" s="1077"/>
      <c r="BE29" s="1008"/>
      <c r="BF29" s="1008"/>
      <c r="BG29" s="1008"/>
      <c r="BH29" s="1008"/>
      <c r="BI29" s="1009"/>
      <c r="BJ29" s="209"/>
      <c r="BK29" s="209"/>
      <c r="BL29" s="209"/>
      <c r="BM29" s="209"/>
      <c r="BN29" s="209"/>
      <c r="BO29" s="218"/>
      <c r="BP29" s="218"/>
      <c r="BQ29" s="215">
        <v>23</v>
      </c>
      <c r="BR29" s="216"/>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07"/>
    </row>
    <row r="30" spans="1:131" ht="26.25" customHeight="1" x14ac:dyDescent="0.15">
      <c r="A30" s="219">
        <v>3</v>
      </c>
      <c r="B30" s="1066" t="s">
        <v>408</v>
      </c>
      <c r="C30" s="1067"/>
      <c r="D30" s="1067"/>
      <c r="E30" s="1067"/>
      <c r="F30" s="1067"/>
      <c r="G30" s="1067"/>
      <c r="H30" s="1067"/>
      <c r="I30" s="1067"/>
      <c r="J30" s="1067"/>
      <c r="K30" s="1067"/>
      <c r="L30" s="1067"/>
      <c r="M30" s="1067"/>
      <c r="N30" s="1067"/>
      <c r="O30" s="1067"/>
      <c r="P30" s="1068"/>
      <c r="Q30" s="1074">
        <v>1106</v>
      </c>
      <c r="R30" s="1075"/>
      <c r="S30" s="1075"/>
      <c r="T30" s="1075"/>
      <c r="U30" s="1075"/>
      <c r="V30" s="1075">
        <v>1099</v>
      </c>
      <c r="W30" s="1075"/>
      <c r="X30" s="1075"/>
      <c r="Y30" s="1075"/>
      <c r="Z30" s="1075"/>
      <c r="AA30" s="1075">
        <v>8</v>
      </c>
      <c r="AB30" s="1075"/>
      <c r="AC30" s="1075"/>
      <c r="AD30" s="1075"/>
      <c r="AE30" s="1076"/>
      <c r="AF30" s="1071">
        <v>8</v>
      </c>
      <c r="AG30" s="1072"/>
      <c r="AH30" s="1072"/>
      <c r="AI30" s="1072"/>
      <c r="AJ30" s="1073"/>
      <c r="AK30" s="1016">
        <v>666</v>
      </c>
      <c r="AL30" s="1007"/>
      <c r="AM30" s="1007"/>
      <c r="AN30" s="1007"/>
      <c r="AO30" s="1007"/>
      <c r="AP30" s="1007"/>
      <c r="AQ30" s="1007"/>
      <c r="AR30" s="1007"/>
      <c r="AS30" s="1007"/>
      <c r="AT30" s="1007"/>
      <c r="AU30" s="1007"/>
      <c r="AV30" s="1007"/>
      <c r="AW30" s="1007"/>
      <c r="AX30" s="1007"/>
      <c r="AY30" s="1007"/>
      <c r="AZ30" s="1077"/>
      <c r="BA30" s="1077"/>
      <c r="BB30" s="1077"/>
      <c r="BC30" s="1077"/>
      <c r="BD30" s="1077"/>
      <c r="BE30" s="1008"/>
      <c r="BF30" s="1008"/>
      <c r="BG30" s="1008"/>
      <c r="BH30" s="1008"/>
      <c r="BI30" s="1009"/>
      <c r="BJ30" s="209"/>
      <c r="BK30" s="209"/>
      <c r="BL30" s="209"/>
      <c r="BM30" s="209"/>
      <c r="BN30" s="209"/>
      <c r="BO30" s="218"/>
      <c r="BP30" s="218"/>
      <c r="BQ30" s="215">
        <v>24</v>
      </c>
      <c r="BR30" s="216"/>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07"/>
    </row>
    <row r="31" spans="1:131" ht="26.25" customHeight="1" x14ac:dyDescent="0.15">
      <c r="A31" s="219">
        <v>4</v>
      </c>
      <c r="B31" s="1066" t="s">
        <v>409</v>
      </c>
      <c r="C31" s="1067"/>
      <c r="D31" s="1067"/>
      <c r="E31" s="1067"/>
      <c r="F31" s="1067"/>
      <c r="G31" s="1067"/>
      <c r="H31" s="1067"/>
      <c r="I31" s="1067"/>
      <c r="J31" s="1067"/>
      <c r="K31" s="1067"/>
      <c r="L31" s="1067"/>
      <c r="M31" s="1067"/>
      <c r="N31" s="1067"/>
      <c r="O31" s="1067"/>
      <c r="P31" s="1068"/>
      <c r="Q31" s="1074">
        <v>13</v>
      </c>
      <c r="R31" s="1075"/>
      <c r="S31" s="1075"/>
      <c r="T31" s="1075"/>
      <c r="U31" s="1075"/>
      <c r="V31" s="1075">
        <v>9</v>
      </c>
      <c r="W31" s="1075"/>
      <c r="X31" s="1075"/>
      <c r="Y31" s="1075"/>
      <c r="Z31" s="1075"/>
      <c r="AA31" s="1075">
        <v>3</v>
      </c>
      <c r="AB31" s="1075"/>
      <c r="AC31" s="1075"/>
      <c r="AD31" s="1075"/>
      <c r="AE31" s="1076"/>
      <c r="AF31" s="1071">
        <v>3</v>
      </c>
      <c r="AG31" s="1072"/>
      <c r="AH31" s="1072"/>
      <c r="AI31" s="1072"/>
      <c r="AJ31" s="1073"/>
      <c r="AK31" s="1016">
        <v>4</v>
      </c>
      <c r="AL31" s="1007"/>
      <c r="AM31" s="1007"/>
      <c r="AN31" s="1007"/>
      <c r="AO31" s="1007"/>
      <c r="AP31" s="1007"/>
      <c r="AQ31" s="1007"/>
      <c r="AR31" s="1007"/>
      <c r="AS31" s="1007"/>
      <c r="AT31" s="1007"/>
      <c r="AU31" s="1007"/>
      <c r="AV31" s="1007"/>
      <c r="AW31" s="1007"/>
      <c r="AX31" s="1007"/>
      <c r="AY31" s="1007"/>
      <c r="AZ31" s="1077"/>
      <c r="BA31" s="1077"/>
      <c r="BB31" s="1077"/>
      <c r="BC31" s="1077"/>
      <c r="BD31" s="1077"/>
      <c r="BE31" s="1008"/>
      <c r="BF31" s="1008"/>
      <c r="BG31" s="1008"/>
      <c r="BH31" s="1008"/>
      <c r="BI31" s="1009"/>
      <c r="BJ31" s="209"/>
      <c r="BK31" s="209"/>
      <c r="BL31" s="209"/>
      <c r="BM31" s="209"/>
      <c r="BN31" s="209"/>
      <c r="BO31" s="218"/>
      <c r="BP31" s="218"/>
      <c r="BQ31" s="215">
        <v>25</v>
      </c>
      <c r="BR31" s="216"/>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07"/>
    </row>
    <row r="32" spans="1:131" ht="26.25" customHeight="1" x14ac:dyDescent="0.15">
      <c r="A32" s="219">
        <v>5</v>
      </c>
      <c r="B32" s="1066" t="s">
        <v>410</v>
      </c>
      <c r="C32" s="1067"/>
      <c r="D32" s="1067"/>
      <c r="E32" s="1067"/>
      <c r="F32" s="1067"/>
      <c r="G32" s="1067"/>
      <c r="H32" s="1067"/>
      <c r="I32" s="1067"/>
      <c r="J32" s="1067"/>
      <c r="K32" s="1067"/>
      <c r="L32" s="1067"/>
      <c r="M32" s="1067"/>
      <c r="N32" s="1067"/>
      <c r="O32" s="1067"/>
      <c r="P32" s="1068"/>
      <c r="Q32" s="1074">
        <v>952</v>
      </c>
      <c r="R32" s="1075"/>
      <c r="S32" s="1075"/>
      <c r="T32" s="1075"/>
      <c r="U32" s="1075"/>
      <c r="V32" s="1075">
        <v>931</v>
      </c>
      <c r="W32" s="1075"/>
      <c r="X32" s="1075"/>
      <c r="Y32" s="1075"/>
      <c r="Z32" s="1075"/>
      <c r="AA32" s="1075">
        <v>21</v>
      </c>
      <c r="AB32" s="1075"/>
      <c r="AC32" s="1075"/>
      <c r="AD32" s="1075"/>
      <c r="AE32" s="1076"/>
      <c r="AF32" s="1071">
        <v>1477</v>
      </c>
      <c r="AG32" s="1072"/>
      <c r="AH32" s="1072"/>
      <c r="AI32" s="1072"/>
      <c r="AJ32" s="1073"/>
      <c r="AK32" s="1016">
        <v>140</v>
      </c>
      <c r="AL32" s="1007"/>
      <c r="AM32" s="1007"/>
      <c r="AN32" s="1007"/>
      <c r="AO32" s="1007"/>
      <c r="AP32" s="1007">
        <v>373</v>
      </c>
      <c r="AQ32" s="1007"/>
      <c r="AR32" s="1007"/>
      <c r="AS32" s="1007"/>
      <c r="AT32" s="1007"/>
      <c r="AU32" s="1007">
        <v>91</v>
      </c>
      <c r="AV32" s="1007"/>
      <c r="AW32" s="1007"/>
      <c r="AX32" s="1007"/>
      <c r="AY32" s="1007"/>
      <c r="AZ32" s="1077"/>
      <c r="BA32" s="1077"/>
      <c r="BB32" s="1077"/>
      <c r="BC32" s="1077"/>
      <c r="BD32" s="1077"/>
      <c r="BE32" s="1008" t="s">
        <v>411</v>
      </c>
      <c r="BF32" s="1008"/>
      <c r="BG32" s="1008"/>
      <c r="BH32" s="1008"/>
      <c r="BI32" s="1009"/>
      <c r="BJ32" s="209"/>
      <c r="BK32" s="209"/>
      <c r="BL32" s="209"/>
      <c r="BM32" s="209"/>
      <c r="BN32" s="209"/>
      <c r="BO32" s="218"/>
      <c r="BP32" s="218"/>
      <c r="BQ32" s="215">
        <v>26</v>
      </c>
      <c r="BR32" s="216"/>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07"/>
    </row>
    <row r="33" spans="1:131" ht="26.25" customHeight="1" x14ac:dyDescent="0.15">
      <c r="A33" s="219">
        <v>6</v>
      </c>
      <c r="B33" s="1066" t="s">
        <v>412</v>
      </c>
      <c r="C33" s="1067"/>
      <c r="D33" s="1067"/>
      <c r="E33" s="1067"/>
      <c r="F33" s="1067"/>
      <c r="G33" s="1067"/>
      <c r="H33" s="1067"/>
      <c r="I33" s="1067"/>
      <c r="J33" s="1067"/>
      <c r="K33" s="1067"/>
      <c r="L33" s="1067"/>
      <c r="M33" s="1067"/>
      <c r="N33" s="1067"/>
      <c r="O33" s="1067"/>
      <c r="P33" s="1068"/>
      <c r="Q33" s="1074">
        <v>10</v>
      </c>
      <c r="R33" s="1075"/>
      <c r="S33" s="1075"/>
      <c r="T33" s="1075"/>
      <c r="U33" s="1075"/>
      <c r="V33" s="1075">
        <v>6</v>
      </c>
      <c r="W33" s="1075"/>
      <c r="X33" s="1075"/>
      <c r="Y33" s="1075"/>
      <c r="Z33" s="1075"/>
      <c r="AA33" s="1075">
        <v>4</v>
      </c>
      <c r="AB33" s="1075"/>
      <c r="AC33" s="1075"/>
      <c r="AD33" s="1075"/>
      <c r="AE33" s="1076"/>
      <c r="AF33" s="1071">
        <v>159</v>
      </c>
      <c r="AG33" s="1072"/>
      <c r="AH33" s="1072"/>
      <c r="AI33" s="1072"/>
      <c r="AJ33" s="1073"/>
      <c r="AK33" s="1016" t="s">
        <v>511</v>
      </c>
      <c r="AL33" s="1007"/>
      <c r="AM33" s="1007"/>
      <c r="AN33" s="1007"/>
      <c r="AO33" s="1007"/>
      <c r="AP33" s="1007" t="s">
        <v>511</v>
      </c>
      <c r="AQ33" s="1007"/>
      <c r="AR33" s="1007"/>
      <c r="AS33" s="1007"/>
      <c r="AT33" s="1007"/>
      <c r="AU33" s="1007" t="s">
        <v>511</v>
      </c>
      <c r="AV33" s="1007"/>
      <c r="AW33" s="1007"/>
      <c r="AX33" s="1007"/>
      <c r="AY33" s="1007"/>
      <c r="AZ33" s="1077"/>
      <c r="BA33" s="1077"/>
      <c r="BB33" s="1077"/>
      <c r="BC33" s="1077"/>
      <c r="BD33" s="1077"/>
      <c r="BE33" s="1008" t="s">
        <v>411</v>
      </c>
      <c r="BF33" s="1008"/>
      <c r="BG33" s="1008"/>
      <c r="BH33" s="1008"/>
      <c r="BI33" s="1009"/>
      <c r="BJ33" s="209"/>
      <c r="BK33" s="209"/>
      <c r="BL33" s="209"/>
      <c r="BM33" s="209"/>
      <c r="BN33" s="209"/>
      <c r="BO33" s="218"/>
      <c r="BP33" s="218"/>
      <c r="BQ33" s="215">
        <v>27</v>
      </c>
      <c r="BR33" s="216"/>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07"/>
    </row>
    <row r="34" spans="1:131" ht="26.25" customHeight="1" x14ac:dyDescent="0.15">
      <c r="A34" s="219">
        <v>7</v>
      </c>
      <c r="B34" s="1066" t="s">
        <v>413</v>
      </c>
      <c r="C34" s="1067"/>
      <c r="D34" s="1067"/>
      <c r="E34" s="1067"/>
      <c r="F34" s="1067"/>
      <c r="G34" s="1067"/>
      <c r="H34" s="1067"/>
      <c r="I34" s="1067"/>
      <c r="J34" s="1067"/>
      <c r="K34" s="1067"/>
      <c r="L34" s="1067"/>
      <c r="M34" s="1067"/>
      <c r="N34" s="1067"/>
      <c r="O34" s="1067"/>
      <c r="P34" s="1068"/>
      <c r="Q34" s="1074">
        <v>2206</v>
      </c>
      <c r="R34" s="1075"/>
      <c r="S34" s="1075"/>
      <c r="T34" s="1075"/>
      <c r="U34" s="1075"/>
      <c r="V34" s="1075">
        <v>1734</v>
      </c>
      <c r="W34" s="1075"/>
      <c r="X34" s="1075"/>
      <c r="Y34" s="1075"/>
      <c r="Z34" s="1075"/>
      <c r="AA34" s="1075">
        <v>473</v>
      </c>
      <c r="AB34" s="1075"/>
      <c r="AC34" s="1075"/>
      <c r="AD34" s="1075"/>
      <c r="AE34" s="1076"/>
      <c r="AF34" s="1071">
        <v>307</v>
      </c>
      <c r="AG34" s="1072"/>
      <c r="AH34" s="1072"/>
      <c r="AI34" s="1072"/>
      <c r="AJ34" s="1073"/>
      <c r="AK34" s="1016">
        <v>1292</v>
      </c>
      <c r="AL34" s="1007"/>
      <c r="AM34" s="1007"/>
      <c r="AN34" s="1007"/>
      <c r="AO34" s="1007"/>
      <c r="AP34" s="1007">
        <v>10536</v>
      </c>
      <c r="AQ34" s="1007"/>
      <c r="AR34" s="1007"/>
      <c r="AS34" s="1007"/>
      <c r="AT34" s="1007"/>
      <c r="AU34" s="1007">
        <v>9040</v>
      </c>
      <c r="AV34" s="1007"/>
      <c r="AW34" s="1007"/>
      <c r="AX34" s="1007"/>
      <c r="AY34" s="1007"/>
      <c r="AZ34" s="1077"/>
      <c r="BA34" s="1077"/>
      <c r="BB34" s="1077"/>
      <c r="BC34" s="1077"/>
      <c r="BD34" s="1077"/>
      <c r="BE34" s="1008" t="s">
        <v>411</v>
      </c>
      <c r="BF34" s="1008"/>
      <c r="BG34" s="1008"/>
      <c r="BH34" s="1008"/>
      <c r="BI34" s="1009"/>
      <c r="BJ34" s="209"/>
      <c r="BK34" s="209"/>
      <c r="BL34" s="209"/>
      <c r="BM34" s="209"/>
      <c r="BN34" s="209"/>
      <c r="BO34" s="218"/>
      <c r="BP34" s="218"/>
      <c r="BQ34" s="215">
        <v>28</v>
      </c>
      <c r="BR34" s="216"/>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07"/>
    </row>
    <row r="35" spans="1:131" ht="26.25" customHeight="1" x14ac:dyDescent="0.15">
      <c r="A35" s="219">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09"/>
      <c r="BK35" s="209"/>
      <c r="BL35" s="209"/>
      <c r="BM35" s="209"/>
      <c r="BN35" s="209"/>
      <c r="BO35" s="218"/>
      <c r="BP35" s="218"/>
      <c r="BQ35" s="215">
        <v>29</v>
      </c>
      <c r="BR35" s="216"/>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07"/>
    </row>
    <row r="36" spans="1:131" ht="26.25" customHeight="1" x14ac:dyDescent="0.15">
      <c r="A36" s="219">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09"/>
      <c r="BK36" s="209"/>
      <c r="BL36" s="209"/>
      <c r="BM36" s="209"/>
      <c r="BN36" s="209"/>
      <c r="BO36" s="218"/>
      <c r="BP36" s="218"/>
      <c r="BQ36" s="215">
        <v>30</v>
      </c>
      <c r="BR36" s="216"/>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07"/>
    </row>
    <row r="37" spans="1:131" ht="26.25" customHeight="1" x14ac:dyDescent="0.15">
      <c r="A37" s="219">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09"/>
      <c r="BK37" s="209"/>
      <c r="BL37" s="209"/>
      <c r="BM37" s="209"/>
      <c r="BN37" s="209"/>
      <c r="BO37" s="218"/>
      <c r="BP37" s="218"/>
      <c r="BQ37" s="215">
        <v>31</v>
      </c>
      <c r="BR37" s="216"/>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07"/>
    </row>
    <row r="38" spans="1:131" ht="26.25" customHeight="1" x14ac:dyDescent="0.15">
      <c r="A38" s="219">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09"/>
      <c r="BK38" s="209"/>
      <c r="BL38" s="209"/>
      <c r="BM38" s="209"/>
      <c r="BN38" s="209"/>
      <c r="BO38" s="218"/>
      <c r="BP38" s="218"/>
      <c r="BQ38" s="215">
        <v>32</v>
      </c>
      <c r="BR38" s="216"/>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07"/>
    </row>
    <row r="39" spans="1:131" ht="26.25" customHeight="1" x14ac:dyDescent="0.15">
      <c r="A39" s="219">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09"/>
      <c r="BK39" s="209"/>
      <c r="BL39" s="209"/>
      <c r="BM39" s="209"/>
      <c r="BN39" s="209"/>
      <c r="BO39" s="218"/>
      <c r="BP39" s="218"/>
      <c r="BQ39" s="215">
        <v>33</v>
      </c>
      <c r="BR39" s="216"/>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07"/>
    </row>
    <row r="40" spans="1:131" ht="26.25" customHeight="1" x14ac:dyDescent="0.15">
      <c r="A40" s="215">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09"/>
      <c r="BK40" s="209"/>
      <c r="BL40" s="209"/>
      <c r="BM40" s="209"/>
      <c r="BN40" s="209"/>
      <c r="BO40" s="218"/>
      <c r="BP40" s="218"/>
      <c r="BQ40" s="215">
        <v>34</v>
      </c>
      <c r="BR40" s="216"/>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07"/>
    </row>
    <row r="41" spans="1:131" ht="26.25" customHeight="1" x14ac:dyDescent="0.15">
      <c r="A41" s="215">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09"/>
      <c r="BK41" s="209"/>
      <c r="BL41" s="209"/>
      <c r="BM41" s="209"/>
      <c r="BN41" s="209"/>
      <c r="BO41" s="218"/>
      <c r="BP41" s="218"/>
      <c r="BQ41" s="215">
        <v>35</v>
      </c>
      <c r="BR41" s="216"/>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07"/>
    </row>
    <row r="42" spans="1:131" ht="26.25" customHeight="1" x14ac:dyDescent="0.15">
      <c r="A42" s="215">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09"/>
      <c r="BK42" s="209"/>
      <c r="BL42" s="209"/>
      <c r="BM42" s="209"/>
      <c r="BN42" s="209"/>
      <c r="BO42" s="218"/>
      <c r="BP42" s="218"/>
      <c r="BQ42" s="215">
        <v>36</v>
      </c>
      <c r="BR42" s="216"/>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07"/>
    </row>
    <row r="43" spans="1:131" ht="26.25" customHeight="1" x14ac:dyDescent="0.15">
      <c r="A43" s="215">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09"/>
      <c r="BK43" s="209"/>
      <c r="BL43" s="209"/>
      <c r="BM43" s="209"/>
      <c r="BN43" s="209"/>
      <c r="BO43" s="218"/>
      <c r="BP43" s="218"/>
      <c r="BQ43" s="215">
        <v>37</v>
      </c>
      <c r="BR43" s="216"/>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07"/>
    </row>
    <row r="44" spans="1:131" ht="26.25" customHeight="1" x14ac:dyDescent="0.15">
      <c r="A44" s="215">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09"/>
      <c r="BK44" s="209"/>
      <c r="BL44" s="209"/>
      <c r="BM44" s="209"/>
      <c r="BN44" s="209"/>
      <c r="BO44" s="218"/>
      <c r="BP44" s="218"/>
      <c r="BQ44" s="215">
        <v>38</v>
      </c>
      <c r="BR44" s="216"/>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07"/>
    </row>
    <row r="45" spans="1:131" ht="26.25" customHeight="1" x14ac:dyDescent="0.15">
      <c r="A45" s="215">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09"/>
      <c r="BK45" s="209"/>
      <c r="BL45" s="209"/>
      <c r="BM45" s="209"/>
      <c r="BN45" s="209"/>
      <c r="BO45" s="218"/>
      <c r="BP45" s="218"/>
      <c r="BQ45" s="215">
        <v>39</v>
      </c>
      <c r="BR45" s="216"/>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07"/>
    </row>
    <row r="46" spans="1:131" ht="26.25" customHeight="1" x14ac:dyDescent="0.15">
      <c r="A46" s="215">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09"/>
      <c r="BK46" s="209"/>
      <c r="BL46" s="209"/>
      <c r="BM46" s="209"/>
      <c r="BN46" s="209"/>
      <c r="BO46" s="218"/>
      <c r="BP46" s="218"/>
      <c r="BQ46" s="215">
        <v>40</v>
      </c>
      <c r="BR46" s="216"/>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07"/>
    </row>
    <row r="47" spans="1:131" ht="26.25" customHeight="1" x14ac:dyDescent="0.15">
      <c r="A47" s="215">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09"/>
      <c r="BK47" s="209"/>
      <c r="BL47" s="209"/>
      <c r="BM47" s="209"/>
      <c r="BN47" s="209"/>
      <c r="BO47" s="218"/>
      <c r="BP47" s="218"/>
      <c r="BQ47" s="215">
        <v>41</v>
      </c>
      <c r="BR47" s="216"/>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07"/>
    </row>
    <row r="48" spans="1:131" ht="26.25" customHeight="1" x14ac:dyDescent="0.15">
      <c r="A48" s="215">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09"/>
      <c r="BK48" s="209"/>
      <c r="BL48" s="209"/>
      <c r="BM48" s="209"/>
      <c r="BN48" s="209"/>
      <c r="BO48" s="218"/>
      <c r="BP48" s="218"/>
      <c r="BQ48" s="215">
        <v>42</v>
      </c>
      <c r="BR48" s="216"/>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07"/>
    </row>
    <row r="49" spans="1:131" ht="26.25" customHeight="1" x14ac:dyDescent="0.15">
      <c r="A49" s="215">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09"/>
      <c r="BK49" s="209"/>
      <c r="BL49" s="209"/>
      <c r="BM49" s="209"/>
      <c r="BN49" s="209"/>
      <c r="BO49" s="218"/>
      <c r="BP49" s="218"/>
      <c r="BQ49" s="215">
        <v>43</v>
      </c>
      <c r="BR49" s="216"/>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07"/>
    </row>
    <row r="50" spans="1:131" ht="26.25" customHeight="1" x14ac:dyDescent="0.15">
      <c r="A50" s="215">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09"/>
      <c r="BK50" s="209"/>
      <c r="BL50" s="209"/>
      <c r="BM50" s="209"/>
      <c r="BN50" s="209"/>
      <c r="BO50" s="218"/>
      <c r="BP50" s="218"/>
      <c r="BQ50" s="215">
        <v>44</v>
      </c>
      <c r="BR50" s="216"/>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07"/>
    </row>
    <row r="51" spans="1:131" ht="26.25" customHeight="1" x14ac:dyDescent="0.15">
      <c r="A51" s="215">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09"/>
      <c r="BK51" s="209"/>
      <c r="BL51" s="209"/>
      <c r="BM51" s="209"/>
      <c r="BN51" s="209"/>
      <c r="BO51" s="218"/>
      <c r="BP51" s="218"/>
      <c r="BQ51" s="215">
        <v>45</v>
      </c>
      <c r="BR51" s="216"/>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07"/>
    </row>
    <row r="52" spans="1:131" ht="26.25" customHeight="1" x14ac:dyDescent="0.15">
      <c r="A52" s="215">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09"/>
      <c r="BK52" s="209"/>
      <c r="BL52" s="209"/>
      <c r="BM52" s="209"/>
      <c r="BN52" s="209"/>
      <c r="BO52" s="218"/>
      <c r="BP52" s="218"/>
      <c r="BQ52" s="215">
        <v>46</v>
      </c>
      <c r="BR52" s="216"/>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07"/>
    </row>
    <row r="53" spans="1:131" ht="26.25" customHeight="1" x14ac:dyDescent="0.15">
      <c r="A53" s="215">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09"/>
      <c r="BK53" s="209"/>
      <c r="BL53" s="209"/>
      <c r="BM53" s="209"/>
      <c r="BN53" s="209"/>
      <c r="BO53" s="218"/>
      <c r="BP53" s="218"/>
      <c r="BQ53" s="215">
        <v>47</v>
      </c>
      <c r="BR53" s="216"/>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07"/>
    </row>
    <row r="54" spans="1:131" ht="26.25" customHeight="1" x14ac:dyDescent="0.15">
      <c r="A54" s="215">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09"/>
      <c r="BK54" s="209"/>
      <c r="BL54" s="209"/>
      <c r="BM54" s="209"/>
      <c r="BN54" s="209"/>
      <c r="BO54" s="218"/>
      <c r="BP54" s="218"/>
      <c r="BQ54" s="215">
        <v>48</v>
      </c>
      <c r="BR54" s="216"/>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07"/>
    </row>
    <row r="55" spans="1:131" ht="26.25" customHeight="1" x14ac:dyDescent="0.15">
      <c r="A55" s="215">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09"/>
      <c r="BK55" s="209"/>
      <c r="BL55" s="209"/>
      <c r="BM55" s="209"/>
      <c r="BN55" s="209"/>
      <c r="BO55" s="218"/>
      <c r="BP55" s="218"/>
      <c r="BQ55" s="215">
        <v>49</v>
      </c>
      <c r="BR55" s="216"/>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07"/>
    </row>
    <row r="56" spans="1:131" ht="26.25" customHeight="1" x14ac:dyDescent="0.15">
      <c r="A56" s="215">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09"/>
      <c r="BK56" s="209"/>
      <c r="BL56" s="209"/>
      <c r="BM56" s="209"/>
      <c r="BN56" s="209"/>
      <c r="BO56" s="218"/>
      <c r="BP56" s="218"/>
      <c r="BQ56" s="215">
        <v>50</v>
      </c>
      <c r="BR56" s="216"/>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07"/>
    </row>
    <row r="57" spans="1:131" ht="26.25" customHeight="1" x14ac:dyDescent="0.15">
      <c r="A57" s="215">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09"/>
      <c r="BK57" s="209"/>
      <c r="BL57" s="209"/>
      <c r="BM57" s="209"/>
      <c r="BN57" s="209"/>
      <c r="BO57" s="218"/>
      <c r="BP57" s="218"/>
      <c r="BQ57" s="215">
        <v>51</v>
      </c>
      <c r="BR57" s="216"/>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07"/>
    </row>
    <row r="58" spans="1:131" ht="26.25" customHeight="1" x14ac:dyDescent="0.15">
      <c r="A58" s="215">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09"/>
      <c r="BK58" s="209"/>
      <c r="BL58" s="209"/>
      <c r="BM58" s="209"/>
      <c r="BN58" s="209"/>
      <c r="BO58" s="218"/>
      <c r="BP58" s="218"/>
      <c r="BQ58" s="215">
        <v>52</v>
      </c>
      <c r="BR58" s="216"/>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07"/>
    </row>
    <row r="59" spans="1:131" ht="26.25" customHeight="1" x14ac:dyDescent="0.15">
      <c r="A59" s="215">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09"/>
      <c r="BK59" s="209"/>
      <c r="BL59" s="209"/>
      <c r="BM59" s="209"/>
      <c r="BN59" s="209"/>
      <c r="BO59" s="218"/>
      <c r="BP59" s="218"/>
      <c r="BQ59" s="215">
        <v>53</v>
      </c>
      <c r="BR59" s="216"/>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07"/>
    </row>
    <row r="60" spans="1:131" ht="26.25" customHeight="1" x14ac:dyDescent="0.15">
      <c r="A60" s="215">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09"/>
      <c r="BK60" s="209"/>
      <c r="BL60" s="209"/>
      <c r="BM60" s="209"/>
      <c r="BN60" s="209"/>
      <c r="BO60" s="218"/>
      <c r="BP60" s="218"/>
      <c r="BQ60" s="215">
        <v>54</v>
      </c>
      <c r="BR60" s="216"/>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07"/>
    </row>
    <row r="61" spans="1:131" ht="26.25" customHeight="1" thickBot="1" x14ac:dyDescent="0.2">
      <c r="A61" s="215">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09"/>
      <c r="BK61" s="209"/>
      <c r="BL61" s="209"/>
      <c r="BM61" s="209"/>
      <c r="BN61" s="209"/>
      <c r="BO61" s="218"/>
      <c r="BP61" s="218"/>
      <c r="BQ61" s="215">
        <v>55</v>
      </c>
      <c r="BR61" s="216"/>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07"/>
    </row>
    <row r="62" spans="1:131" ht="26.25" customHeight="1" x14ac:dyDescent="0.15">
      <c r="A62" s="215">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414</v>
      </c>
      <c r="BK62" s="1064"/>
      <c r="BL62" s="1064"/>
      <c r="BM62" s="1064"/>
      <c r="BN62" s="1065"/>
      <c r="BO62" s="218"/>
      <c r="BP62" s="218"/>
      <c r="BQ62" s="215">
        <v>56</v>
      </c>
      <c r="BR62" s="216"/>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07"/>
    </row>
    <row r="63" spans="1:131" ht="26.25" customHeight="1" thickBot="1" x14ac:dyDescent="0.2">
      <c r="A63" s="217" t="s">
        <v>394</v>
      </c>
      <c r="B63" s="973" t="s">
        <v>415</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2203</v>
      </c>
      <c r="AG63" s="995"/>
      <c r="AH63" s="995"/>
      <c r="AI63" s="995"/>
      <c r="AJ63" s="1058"/>
      <c r="AK63" s="1059"/>
      <c r="AL63" s="999"/>
      <c r="AM63" s="999"/>
      <c r="AN63" s="999"/>
      <c r="AO63" s="999"/>
      <c r="AP63" s="995">
        <v>10909</v>
      </c>
      <c r="AQ63" s="995"/>
      <c r="AR63" s="995"/>
      <c r="AS63" s="995"/>
      <c r="AT63" s="995"/>
      <c r="AU63" s="995">
        <v>9131</v>
      </c>
      <c r="AV63" s="995"/>
      <c r="AW63" s="995"/>
      <c r="AX63" s="995"/>
      <c r="AY63" s="995"/>
      <c r="AZ63" s="1053"/>
      <c r="BA63" s="1053"/>
      <c r="BB63" s="1053"/>
      <c r="BC63" s="1053"/>
      <c r="BD63" s="1053"/>
      <c r="BE63" s="996"/>
      <c r="BF63" s="996"/>
      <c r="BG63" s="996"/>
      <c r="BH63" s="996"/>
      <c r="BI63" s="997"/>
      <c r="BJ63" s="1054" t="s">
        <v>128</v>
      </c>
      <c r="BK63" s="989"/>
      <c r="BL63" s="989"/>
      <c r="BM63" s="989"/>
      <c r="BN63" s="1055"/>
      <c r="BO63" s="218"/>
      <c r="BP63" s="218"/>
      <c r="BQ63" s="215">
        <v>57</v>
      </c>
      <c r="BR63" s="216"/>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07"/>
    </row>
    <row r="64" spans="1:13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07"/>
    </row>
    <row r="65" spans="1:131" ht="26.25" customHeight="1" thickBot="1" x14ac:dyDescent="0.2">
      <c r="A65" s="209" t="s">
        <v>416</v>
      </c>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18"/>
      <c r="BF65" s="218"/>
      <c r="BG65" s="218"/>
      <c r="BH65" s="218"/>
      <c r="BI65" s="218"/>
      <c r="BJ65" s="218"/>
      <c r="BK65" s="218"/>
      <c r="BL65" s="218"/>
      <c r="BM65" s="218"/>
      <c r="BN65" s="218"/>
      <c r="BO65" s="218"/>
      <c r="BP65" s="218"/>
      <c r="BQ65" s="215">
        <v>59</v>
      </c>
      <c r="BR65" s="216"/>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07"/>
    </row>
    <row r="66" spans="1:131" ht="26.25" customHeight="1" x14ac:dyDescent="0.15">
      <c r="A66" s="1031" t="s">
        <v>417</v>
      </c>
      <c r="B66" s="1032"/>
      <c r="C66" s="1032"/>
      <c r="D66" s="1032"/>
      <c r="E66" s="1032"/>
      <c r="F66" s="1032"/>
      <c r="G66" s="1032"/>
      <c r="H66" s="1032"/>
      <c r="I66" s="1032"/>
      <c r="J66" s="1032"/>
      <c r="K66" s="1032"/>
      <c r="L66" s="1032"/>
      <c r="M66" s="1032"/>
      <c r="N66" s="1032"/>
      <c r="O66" s="1032"/>
      <c r="P66" s="1033"/>
      <c r="Q66" s="1037" t="s">
        <v>398</v>
      </c>
      <c r="R66" s="1038"/>
      <c r="S66" s="1038"/>
      <c r="T66" s="1038"/>
      <c r="U66" s="1039"/>
      <c r="V66" s="1037" t="s">
        <v>399</v>
      </c>
      <c r="W66" s="1038"/>
      <c r="X66" s="1038"/>
      <c r="Y66" s="1038"/>
      <c r="Z66" s="1039"/>
      <c r="AA66" s="1037" t="s">
        <v>418</v>
      </c>
      <c r="AB66" s="1038"/>
      <c r="AC66" s="1038"/>
      <c r="AD66" s="1038"/>
      <c r="AE66" s="1039"/>
      <c r="AF66" s="1043" t="s">
        <v>401</v>
      </c>
      <c r="AG66" s="1044"/>
      <c r="AH66" s="1044"/>
      <c r="AI66" s="1044"/>
      <c r="AJ66" s="1045"/>
      <c r="AK66" s="1037" t="s">
        <v>402</v>
      </c>
      <c r="AL66" s="1032"/>
      <c r="AM66" s="1032"/>
      <c r="AN66" s="1032"/>
      <c r="AO66" s="1033"/>
      <c r="AP66" s="1037" t="s">
        <v>403</v>
      </c>
      <c r="AQ66" s="1038"/>
      <c r="AR66" s="1038"/>
      <c r="AS66" s="1038"/>
      <c r="AT66" s="1039"/>
      <c r="AU66" s="1037" t="s">
        <v>419</v>
      </c>
      <c r="AV66" s="1038"/>
      <c r="AW66" s="1038"/>
      <c r="AX66" s="1038"/>
      <c r="AY66" s="1039"/>
      <c r="AZ66" s="1037" t="s">
        <v>380</v>
      </c>
      <c r="BA66" s="1038"/>
      <c r="BB66" s="1038"/>
      <c r="BC66" s="1038"/>
      <c r="BD66" s="1051"/>
      <c r="BE66" s="218"/>
      <c r="BF66" s="218"/>
      <c r="BG66" s="218"/>
      <c r="BH66" s="218"/>
      <c r="BI66" s="218"/>
      <c r="BJ66" s="218"/>
      <c r="BK66" s="218"/>
      <c r="BL66" s="218"/>
      <c r="BM66" s="218"/>
      <c r="BN66" s="218"/>
      <c r="BO66" s="218"/>
      <c r="BP66" s="218"/>
      <c r="BQ66" s="215">
        <v>60</v>
      </c>
      <c r="BR66" s="220"/>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07"/>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18"/>
      <c r="BF67" s="218"/>
      <c r="BG67" s="218"/>
      <c r="BH67" s="218"/>
      <c r="BI67" s="218"/>
      <c r="BJ67" s="218"/>
      <c r="BK67" s="218"/>
      <c r="BL67" s="218"/>
      <c r="BM67" s="218"/>
      <c r="BN67" s="218"/>
      <c r="BO67" s="218"/>
      <c r="BP67" s="218"/>
      <c r="BQ67" s="215">
        <v>61</v>
      </c>
      <c r="BR67" s="220"/>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07"/>
    </row>
    <row r="68" spans="1:131" ht="26.25" customHeight="1" thickTop="1" x14ac:dyDescent="0.15">
      <c r="A68" s="213">
        <v>1</v>
      </c>
      <c r="B68" s="1021" t="s">
        <v>578</v>
      </c>
      <c r="C68" s="1022"/>
      <c r="D68" s="1022"/>
      <c r="E68" s="1022"/>
      <c r="F68" s="1022"/>
      <c r="G68" s="1022"/>
      <c r="H68" s="1022"/>
      <c r="I68" s="1022"/>
      <c r="J68" s="1022"/>
      <c r="K68" s="1022"/>
      <c r="L68" s="1022"/>
      <c r="M68" s="1022"/>
      <c r="N68" s="1022"/>
      <c r="O68" s="1022"/>
      <c r="P68" s="1023"/>
      <c r="Q68" s="1024">
        <v>16052</v>
      </c>
      <c r="R68" s="1018"/>
      <c r="S68" s="1018"/>
      <c r="T68" s="1018"/>
      <c r="U68" s="1018"/>
      <c r="V68" s="1018">
        <v>16031</v>
      </c>
      <c r="W68" s="1018"/>
      <c r="X68" s="1018"/>
      <c r="Y68" s="1018"/>
      <c r="Z68" s="1018"/>
      <c r="AA68" s="1018">
        <v>21</v>
      </c>
      <c r="AB68" s="1018"/>
      <c r="AC68" s="1018"/>
      <c r="AD68" s="1018"/>
      <c r="AE68" s="1018"/>
      <c r="AF68" s="1018">
        <v>14</v>
      </c>
      <c r="AG68" s="1018"/>
      <c r="AH68" s="1018"/>
      <c r="AI68" s="1018"/>
      <c r="AJ68" s="1018"/>
      <c r="AK68" s="1018">
        <v>113</v>
      </c>
      <c r="AL68" s="1018"/>
      <c r="AM68" s="1018"/>
      <c r="AN68" s="1018"/>
      <c r="AO68" s="1018"/>
      <c r="AP68" s="1018" t="s">
        <v>511</v>
      </c>
      <c r="AQ68" s="1018"/>
      <c r="AR68" s="1018"/>
      <c r="AS68" s="1018"/>
      <c r="AT68" s="1018"/>
      <c r="AU68" s="1018" t="s">
        <v>511</v>
      </c>
      <c r="AV68" s="1018"/>
      <c r="AW68" s="1018"/>
      <c r="AX68" s="1018"/>
      <c r="AY68" s="1018"/>
      <c r="AZ68" s="1019"/>
      <c r="BA68" s="1019"/>
      <c r="BB68" s="1019"/>
      <c r="BC68" s="1019"/>
      <c r="BD68" s="1020"/>
      <c r="BE68" s="218"/>
      <c r="BF68" s="218"/>
      <c r="BG68" s="218"/>
      <c r="BH68" s="218"/>
      <c r="BI68" s="218"/>
      <c r="BJ68" s="218"/>
      <c r="BK68" s="218"/>
      <c r="BL68" s="218"/>
      <c r="BM68" s="218"/>
      <c r="BN68" s="218"/>
      <c r="BO68" s="218"/>
      <c r="BP68" s="218"/>
      <c r="BQ68" s="215">
        <v>62</v>
      </c>
      <c r="BR68" s="220"/>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07"/>
    </row>
    <row r="69" spans="1:131" ht="26.25" customHeight="1" x14ac:dyDescent="0.15">
      <c r="A69" s="215">
        <v>2</v>
      </c>
      <c r="B69" s="1010" t="s">
        <v>579</v>
      </c>
      <c r="C69" s="1011"/>
      <c r="D69" s="1011"/>
      <c r="E69" s="1011"/>
      <c r="F69" s="1011"/>
      <c r="G69" s="1011"/>
      <c r="H69" s="1011"/>
      <c r="I69" s="1011"/>
      <c r="J69" s="1011"/>
      <c r="K69" s="1011"/>
      <c r="L69" s="1011"/>
      <c r="M69" s="1011"/>
      <c r="N69" s="1011"/>
      <c r="O69" s="1011"/>
      <c r="P69" s="1012"/>
      <c r="Q69" s="1013">
        <v>88</v>
      </c>
      <c r="R69" s="1007"/>
      <c r="S69" s="1007"/>
      <c r="T69" s="1007"/>
      <c r="U69" s="1007"/>
      <c r="V69" s="1007">
        <v>87</v>
      </c>
      <c r="W69" s="1007"/>
      <c r="X69" s="1007"/>
      <c r="Y69" s="1007"/>
      <c r="Z69" s="1007"/>
      <c r="AA69" s="1007">
        <v>1</v>
      </c>
      <c r="AB69" s="1007"/>
      <c r="AC69" s="1007"/>
      <c r="AD69" s="1007"/>
      <c r="AE69" s="1007"/>
      <c r="AF69" s="1007">
        <v>1</v>
      </c>
      <c r="AG69" s="1007"/>
      <c r="AH69" s="1007"/>
      <c r="AI69" s="1007"/>
      <c r="AJ69" s="1007"/>
      <c r="AK69" s="1007">
        <v>8</v>
      </c>
      <c r="AL69" s="1007"/>
      <c r="AM69" s="1007"/>
      <c r="AN69" s="1007"/>
      <c r="AO69" s="1007"/>
      <c r="AP69" s="1007" t="s">
        <v>511</v>
      </c>
      <c r="AQ69" s="1007"/>
      <c r="AR69" s="1007"/>
      <c r="AS69" s="1007"/>
      <c r="AT69" s="1007"/>
      <c r="AU69" s="1007" t="s">
        <v>511</v>
      </c>
      <c r="AV69" s="1007"/>
      <c r="AW69" s="1007"/>
      <c r="AX69" s="1007"/>
      <c r="AY69" s="1007"/>
      <c r="AZ69" s="1008"/>
      <c r="BA69" s="1008"/>
      <c r="BB69" s="1008"/>
      <c r="BC69" s="1008"/>
      <c r="BD69" s="1009"/>
      <c r="BE69" s="218"/>
      <c r="BF69" s="218"/>
      <c r="BG69" s="218"/>
      <c r="BH69" s="218"/>
      <c r="BI69" s="218"/>
      <c r="BJ69" s="218"/>
      <c r="BK69" s="218"/>
      <c r="BL69" s="218"/>
      <c r="BM69" s="218"/>
      <c r="BN69" s="218"/>
      <c r="BO69" s="218"/>
      <c r="BP69" s="218"/>
      <c r="BQ69" s="215">
        <v>63</v>
      </c>
      <c r="BR69" s="220"/>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07"/>
    </row>
    <row r="70" spans="1:131" ht="26.25" customHeight="1" x14ac:dyDescent="0.15">
      <c r="A70" s="215">
        <v>3</v>
      </c>
      <c r="B70" s="1010" t="s">
        <v>580</v>
      </c>
      <c r="C70" s="1011"/>
      <c r="D70" s="1011"/>
      <c r="E70" s="1011"/>
      <c r="F70" s="1011"/>
      <c r="G70" s="1011"/>
      <c r="H70" s="1011"/>
      <c r="I70" s="1011"/>
      <c r="J70" s="1011"/>
      <c r="K70" s="1011"/>
      <c r="L70" s="1011"/>
      <c r="M70" s="1011"/>
      <c r="N70" s="1011"/>
      <c r="O70" s="1011"/>
      <c r="P70" s="1012"/>
      <c r="Q70" s="1013">
        <v>468</v>
      </c>
      <c r="R70" s="1007"/>
      <c r="S70" s="1007"/>
      <c r="T70" s="1007"/>
      <c r="U70" s="1007"/>
      <c r="V70" s="1007">
        <v>242</v>
      </c>
      <c r="W70" s="1007"/>
      <c r="X70" s="1007"/>
      <c r="Y70" s="1007"/>
      <c r="Z70" s="1007"/>
      <c r="AA70" s="1007">
        <v>226</v>
      </c>
      <c r="AB70" s="1007"/>
      <c r="AC70" s="1007"/>
      <c r="AD70" s="1007"/>
      <c r="AE70" s="1007"/>
      <c r="AF70" s="1007">
        <v>226</v>
      </c>
      <c r="AG70" s="1007"/>
      <c r="AH70" s="1007"/>
      <c r="AI70" s="1007"/>
      <c r="AJ70" s="1007"/>
      <c r="AK70" s="1007" t="s">
        <v>511</v>
      </c>
      <c r="AL70" s="1007"/>
      <c r="AM70" s="1007"/>
      <c r="AN70" s="1007"/>
      <c r="AO70" s="1007"/>
      <c r="AP70" s="1007" t="s">
        <v>511</v>
      </c>
      <c r="AQ70" s="1007"/>
      <c r="AR70" s="1007"/>
      <c r="AS70" s="1007"/>
      <c r="AT70" s="1007"/>
      <c r="AU70" s="1007" t="s">
        <v>511</v>
      </c>
      <c r="AV70" s="1007"/>
      <c r="AW70" s="1007"/>
      <c r="AX70" s="1007"/>
      <c r="AY70" s="1007"/>
      <c r="AZ70" s="1008"/>
      <c r="BA70" s="1008"/>
      <c r="BB70" s="1008"/>
      <c r="BC70" s="1008"/>
      <c r="BD70" s="1009"/>
      <c r="BE70" s="218"/>
      <c r="BF70" s="218"/>
      <c r="BG70" s="218"/>
      <c r="BH70" s="218"/>
      <c r="BI70" s="218"/>
      <c r="BJ70" s="218"/>
      <c r="BK70" s="218"/>
      <c r="BL70" s="218"/>
      <c r="BM70" s="218"/>
      <c r="BN70" s="218"/>
      <c r="BO70" s="218"/>
      <c r="BP70" s="218"/>
      <c r="BQ70" s="215">
        <v>64</v>
      </c>
      <c r="BR70" s="220"/>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07"/>
    </row>
    <row r="71" spans="1:131" ht="26.25" customHeight="1" x14ac:dyDescent="0.15">
      <c r="A71" s="215">
        <v>4</v>
      </c>
      <c r="B71" s="1010" t="s">
        <v>581</v>
      </c>
      <c r="C71" s="1011"/>
      <c r="D71" s="1011"/>
      <c r="E71" s="1011"/>
      <c r="F71" s="1011"/>
      <c r="G71" s="1011"/>
      <c r="H71" s="1011"/>
      <c r="I71" s="1011"/>
      <c r="J71" s="1011"/>
      <c r="K71" s="1011"/>
      <c r="L71" s="1011"/>
      <c r="M71" s="1011"/>
      <c r="N71" s="1011"/>
      <c r="O71" s="1011"/>
      <c r="P71" s="1012"/>
      <c r="Q71" s="1013">
        <v>1041</v>
      </c>
      <c r="R71" s="1007"/>
      <c r="S71" s="1007"/>
      <c r="T71" s="1007"/>
      <c r="U71" s="1007"/>
      <c r="V71" s="1007">
        <v>1037</v>
      </c>
      <c r="W71" s="1007"/>
      <c r="X71" s="1007"/>
      <c r="Y71" s="1007"/>
      <c r="Z71" s="1007"/>
      <c r="AA71" s="1007">
        <v>4</v>
      </c>
      <c r="AB71" s="1007"/>
      <c r="AC71" s="1007"/>
      <c r="AD71" s="1007"/>
      <c r="AE71" s="1007"/>
      <c r="AF71" s="1007">
        <v>4</v>
      </c>
      <c r="AG71" s="1007"/>
      <c r="AH71" s="1007"/>
      <c r="AI71" s="1007"/>
      <c r="AJ71" s="1007"/>
      <c r="AK71" s="1007" t="s">
        <v>511</v>
      </c>
      <c r="AL71" s="1007"/>
      <c r="AM71" s="1007"/>
      <c r="AN71" s="1007"/>
      <c r="AO71" s="1007"/>
      <c r="AP71" s="1007" t="s">
        <v>511</v>
      </c>
      <c r="AQ71" s="1007"/>
      <c r="AR71" s="1007"/>
      <c r="AS71" s="1007"/>
      <c r="AT71" s="1007"/>
      <c r="AU71" s="1007" t="s">
        <v>511</v>
      </c>
      <c r="AV71" s="1007"/>
      <c r="AW71" s="1007"/>
      <c r="AX71" s="1007"/>
      <c r="AY71" s="1007"/>
      <c r="AZ71" s="1008"/>
      <c r="BA71" s="1008"/>
      <c r="BB71" s="1008"/>
      <c r="BC71" s="1008"/>
      <c r="BD71" s="1009"/>
      <c r="BE71" s="218"/>
      <c r="BF71" s="218"/>
      <c r="BG71" s="218"/>
      <c r="BH71" s="218"/>
      <c r="BI71" s="218"/>
      <c r="BJ71" s="218"/>
      <c r="BK71" s="218"/>
      <c r="BL71" s="218"/>
      <c r="BM71" s="218"/>
      <c r="BN71" s="218"/>
      <c r="BO71" s="218"/>
      <c r="BP71" s="218"/>
      <c r="BQ71" s="215">
        <v>65</v>
      </c>
      <c r="BR71" s="220"/>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07"/>
    </row>
    <row r="72" spans="1:131" ht="26.25" customHeight="1" x14ac:dyDescent="0.15">
      <c r="A72" s="215">
        <v>5</v>
      </c>
      <c r="B72" s="1010" t="s">
        <v>582</v>
      </c>
      <c r="C72" s="1011"/>
      <c r="D72" s="1011"/>
      <c r="E72" s="1011"/>
      <c r="F72" s="1011"/>
      <c r="G72" s="1011"/>
      <c r="H72" s="1011"/>
      <c r="I72" s="1011"/>
      <c r="J72" s="1011"/>
      <c r="K72" s="1011"/>
      <c r="L72" s="1011"/>
      <c r="M72" s="1011"/>
      <c r="N72" s="1011"/>
      <c r="O72" s="1011"/>
      <c r="P72" s="1012"/>
      <c r="Q72" s="1013">
        <v>368351</v>
      </c>
      <c r="R72" s="1007"/>
      <c r="S72" s="1007"/>
      <c r="T72" s="1007"/>
      <c r="U72" s="1007"/>
      <c r="V72" s="1007">
        <v>355170</v>
      </c>
      <c r="W72" s="1007"/>
      <c r="X72" s="1007"/>
      <c r="Y72" s="1007"/>
      <c r="Z72" s="1007"/>
      <c r="AA72" s="1007">
        <v>13181</v>
      </c>
      <c r="AB72" s="1007"/>
      <c r="AC72" s="1007"/>
      <c r="AD72" s="1007"/>
      <c r="AE72" s="1007"/>
      <c r="AF72" s="1007">
        <v>13181</v>
      </c>
      <c r="AG72" s="1007"/>
      <c r="AH72" s="1007"/>
      <c r="AI72" s="1007"/>
      <c r="AJ72" s="1007"/>
      <c r="AK72" s="1007">
        <v>2368</v>
      </c>
      <c r="AL72" s="1007"/>
      <c r="AM72" s="1007"/>
      <c r="AN72" s="1007"/>
      <c r="AO72" s="1007"/>
      <c r="AP72" s="1007" t="s">
        <v>511</v>
      </c>
      <c r="AQ72" s="1007"/>
      <c r="AR72" s="1007"/>
      <c r="AS72" s="1007"/>
      <c r="AT72" s="1007"/>
      <c r="AU72" s="1007" t="s">
        <v>511</v>
      </c>
      <c r="AV72" s="1007"/>
      <c r="AW72" s="1007"/>
      <c r="AX72" s="1007"/>
      <c r="AY72" s="1007"/>
      <c r="AZ72" s="1008"/>
      <c r="BA72" s="1008"/>
      <c r="BB72" s="1008"/>
      <c r="BC72" s="1008"/>
      <c r="BD72" s="1009"/>
      <c r="BE72" s="218"/>
      <c r="BF72" s="218"/>
      <c r="BG72" s="218"/>
      <c r="BH72" s="218"/>
      <c r="BI72" s="218"/>
      <c r="BJ72" s="218"/>
      <c r="BK72" s="218"/>
      <c r="BL72" s="218"/>
      <c r="BM72" s="218"/>
      <c r="BN72" s="218"/>
      <c r="BO72" s="218"/>
      <c r="BP72" s="218"/>
      <c r="BQ72" s="215">
        <v>66</v>
      </c>
      <c r="BR72" s="220"/>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07"/>
    </row>
    <row r="73" spans="1:131" ht="26.25" customHeight="1" x14ac:dyDescent="0.15">
      <c r="A73" s="215">
        <v>6</v>
      </c>
      <c r="B73" s="1010" t="s">
        <v>583</v>
      </c>
      <c r="C73" s="1011"/>
      <c r="D73" s="1011"/>
      <c r="E73" s="1011"/>
      <c r="F73" s="1011"/>
      <c r="G73" s="1011"/>
      <c r="H73" s="1011"/>
      <c r="I73" s="1011"/>
      <c r="J73" s="1011"/>
      <c r="K73" s="1011"/>
      <c r="L73" s="1011"/>
      <c r="M73" s="1011"/>
      <c r="N73" s="1011"/>
      <c r="O73" s="1011"/>
      <c r="P73" s="1012"/>
      <c r="Q73" s="1013">
        <v>399</v>
      </c>
      <c r="R73" s="1007"/>
      <c r="S73" s="1007"/>
      <c r="T73" s="1007"/>
      <c r="U73" s="1007"/>
      <c r="V73" s="1007">
        <v>370</v>
      </c>
      <c r="W73" s="1007"/>
      <c r="X73" s="1007"/>
      <c r="Y73" s="1007"/>
      <c r="Z73" s="1007"/>
      <c r="AA73" s="1007">
        <v>29</v>
      </c>
      <c r="AB73" s="1007"/>
      <c r="AC73" s="1007"/>
      <c r="AD73" s="1007"/>
      <c r="AE73" s="1007"/>
      <c r="AF73" s="1007">
        <v>20</v>
      </c>
      <c r="AG73" s="1007"/>
      <c r="AH73" s="1007"/>
      <c r="AI73" s="1007"/>
      <c r="AJ73" s="1007"/>
      <c r="AK73" s="1007">
        <v>12</v>
      </c>
      <c r="AL73" s="1007"/>
      <c r="AM73" s="1007"/>
      <c r="AN73" s="1007"/>
      <c r="AO73" s="1007"/>
      <c r="AP73" s="1007" t="s">
        <v>511</v>
      </c>
      <c r="AQ73" s="1007"/>
      <c r="AR73" s="1007"/>
      <c r="AS73" s="1007"/>
      <c r="AT73" s="1007"/>
      <c r="AU73" s="1007" t="s">
        <v>511</v>
      </c>
      <c r="AV73" s="1007"/>
      <c r="AW73" s="1007"/>
      <c r="AX73" s="1007"/>
      <c r="AY73" s="1007"/>
      <c r="AZ73" s="1008"/>
      <c r="BA73" s="1008"/>
      <c r="BB73" s="1008"/>
      <c r="BC73" s="1008"/>
      <c r="BD73" s="1009"/>
      <c r="BE73" s="218"/>
      <c r="BF73" s="218"/>
      <c r="BG73" s="218"/>
      <c r="BH73" s="218"/>
      <c r="BI73" s="218"/>
      <c r="BJ73" s="218"/>
      <c r="BK73" s="218"/>
      <c r="BL73" s="218"/>
      <c r="BM73" s="218"/>
      <c r="BN73" s="218"/>
      <c r="BO73" s="218"/>
      <c r="BP73" s="218"/>
      <c r="BQ73" s="215">
        <v>67</v>
      </c>
      <c r="BR73" s="220"/>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07"/>
    </row>
    <row r="74" spans="1:131" ht="26.25" customHeight="1" x14ac:dyDescent="0.15">
      <c r="A74" s="215">
        <v>7</v>
      </c>
      <c r="B74" s="1010" t="s">
        <v>584</v>
      </c>
      <c r="C74" s="1011"/>
      <c r="D74" s="1011"/>
      <c r="E74" s="1011"/>
      <c r="F74" s="1011"/>
      <c r="G74" s="1011"/>
      <c r="H74" s="1011"/>
      <c r="I74" s="1011"/>
      <c r="J74" s="1011"/>
      <c r="K74" s="1011"/>
      <c r="L74" s="1011"/>
      <c r="M74" s="1011"/>
      <c r="N74" s="1011"/>
      <c r="O74" s="1011"/>
      <c r="P74" s="1012"/>
      <c r="Q74" s="1013">
        <v>2054</v>
      </c>
      <c r="R74" s="1007"/>
      <c r="S74" s="1007"/>
      <c r="T74" s="1007"/>
      <c r="U74" s="1007"/>
      <c r="V74" s="1007">
        <v>1983</v>
      </c>
      <c r="W74" s="1007"/>
      <c r="X74" s="1007"/>
      <c r="Y74" s="1007"/>
      <c r="Z74" s="1007"/>
      <c r="AA74" s="1007">
        <v>71</v>
      </c>
      <c r="AB74" s="1007"/>
      <c r="AC74" s="1007"/>
      <c r="AD74" s="1007"/>
      <c r="AE74" s="1007"/>
      <c r="AF74" s="1007">
        <v>71</v>
      </c>
      <c r="AG74" s="1007"/>
      <c r="AH74" s="1007"/>
      <c r="AI74" s="1007"/>
      <c r="AJ74" s="1007"/>
      <c r="AK74" s="1007">
        <v>163</v>
      </c>
      <c r="AL74" s="1007"/>
      <c r="AM74" s="1007"/>
      <c r="AN74" s="1007"/>
      <c r="AO74" s="1007"/>
      <c r="AP74" s="1007">
        <v>45</v>
      </c>
      <c r="AQ74" s="1007"/>
      <c r="AR74" s="1007"/>
      <c r="AS74" s="1007"/>
      <c r="AT74" s="1007"/>
      <c r="AU74" s="1007">
        <v>32</v>
      </c>
      <c r="AV74" s="1007"/>
      <c r="AW74" s="1007"/>
      <c r="AX74" s="1007"/>
      <c r="AY74" s="1007"/>
      <c r="AZ74" s="1008"/>
      <c r="BA74" s="1008"/>
      <c r="BB74" s="1008"/>
      <c r="BC74" s="1008"/>
      <c r="BD74" s="1009"/>
      <c r="BE74" s="218"/>
      <c r="BF74" s="218"/>
      <c r="BG74" s="218"/>
      <c r="BH74" s="218"/>
      <c r="BI74" s="218"/>
      <c r="BJ74" s="218"/>
      <c r="BK74" s="218"/>
      <c r="BL74" s="218"/>
      <c r="BM74" s="218"/>
      <c r="BN74" s="218"/>
      <c r="BO74" s="218"/>
      <c r="BP74" s="218"/>
      <c r="BQ74" s="215">
        <v>68</v>
      </c>
      <c r="BR74" s="220"/>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07"/>
    </row>
    <row r="75" spans="1:131" ht="26.25" customHeight="1" x14ac:dyDescent="0.15">
      <c r="A75" s="215">
        <v>8</v>
      </c>
      <c r="B75" s="1010" t="s">
        <v>585</v>
      </c>
      <c r="C75" s="1011"/>
      <c r="D75" s="1011"/>
      <c r="E75" s="1011"/>
      <c r="F75" s="1011"/>
      <c r="G75" s="1011"/>
      <c r="H75" s="1011"/>
      <c r="I75" s="1011"/>
      <c r="J75" s="1011"/>
      <c r="K75" s="1011"/>
      <c r="L75" s="1011"/>
      <c r="M75" s="1011"/>
      <c r="N75" s="1011"/>
      <c r="O75" s="1011"/>
      <c r="P75" s="1012"/>
      <c r="Q75" s="1014">
        <v>4247</v>
      </c>
      <c r="R75" s="1015"/>
      <c r="S75" s="1015"/>
      <c r="T75" s="1015"/>
      <c r="U75" s="1016"/>
      <c r="V75" s="1017">
        <v>4194</v>
      </c>
      <c r="W75" s="1015"/>
      <c r="X75" s="1015"/>
      <c r="Y75" s="1015"/>
      <c r="Z75" s="1016"/>
      <c r="AA75" s="1017">
        <v>53</v>
      </c>
      <c r="AB75" s="1015"/>
      <c r="AC75" s="1015"/>
      <c r="AD75" s="1015"/>
      <c r="AE75" s="1016"/>
      <c r="AF75" s="1017">
        <v>40</v>
      </c>
      <c r="AG75" s="1015"/>
      <c r="AH75" s="1015"/>
      <c r="AI75" s="1015"/>
      <c r="AJ75" s="1016"/>
      <c r="AK75" s="1017" t="s">
        <v>511</v>
      </c>
      <c r="AL75" s="1015"/>
      <c r="AM75" s="1015"/>
      <c r="AN75" s="1015"/>
      <c r="AO75" s="1016"/>
      <c r="AP75" s="1017">
        <v>1583</v>
      </c>
      <c r="AQ75" s="1015"/>
      <c r="AR75" s="1015"/>
      <c r="AS75" s="1015"/>
      <c r="AT75" s="1016"/>
      <c r="AU75" s="1017">
        <v>373</v>
      </c>
      <c r="AV75" s="1015"/>
      <c r="AW75" s="1015"/>
      <c r="AX75" s="1015"/>
      <c r="AY75" s="1016"/>
      <c r="AZ75" s="1008"/>
      <c r="BA75" s="1008"/>
      <c r="BB75" s="1008"/>
      <c r="BC75" s="1008"/>
      <c r="BD75" s="1009"/>
      <c r="BE75" s="218"/>
      <c r="BF75" s="218"/>
      <c r="BG75" s="218"/>
      <c r="BH75" s="218"/>
      <c r="BI75" s="218"/>
      <c r="BJ75" s="218"/>
      <c r="BK75" s="218"/>
      <c r="BL75" s="218"/>
      <c r="BM75" s="218"/>
      <c r="BN75" s="218"/>
      <c r="BO75" s="218"/>
      <c r="BP75" s="218"/>
      <c r="BQ75" s="215">
        <v>69</v>
      </c>
      <c r="BR75" s="220"/>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07"/>
    </row>
    <row r="76" spans="1:131" ht="26.25" customHeight="1" x14ac:dyDescent="0.15">
      <c r="A76" s="215">
        <v>9</v>
      </c>
      <c r="B76" s="1010" t="s">
        <v>586</v>
      </c>
      <c r="C76" s="1011"/>
      <c r="D76" s="1011"/>
      <c r="E76" s="1011"/>
      <c r="F76" s="1011"/>
      <c r="G76" s="1011"/>
      <c r="H76" s="1011"/>
      <c r="I76" s="1011"/>
      <c r="J76" s="1011"/>
      <c r="K76" s="1011"/>
      <c r="L76" s="1011"/>
      <c r="M76" s="1011"/>
      <c r="N76" s="1011"/>
      <c r="O76" s="1011"/>
      <c r="P76" s="1012"/>
      <c r="Q76" s="1014">
        <v>11</v>
      </c>
      <c r="R76" s="1015"/>
      <c r="S76" s="1015"/>
      <c r="T76" s="1015"/>
      <c r="U76" s="1016"/>
      <c r="V76" s="1017">
        <v>11</v>
      </c>
      <c r="W76" s="1015"/>
      <c r="X76" s="1015"/>
      <c r="Y76" s="1015"/>
      <c r="Z76" s="1016"/>
      <c r="AA76" s="1017">
        <v>1</v>
      </c>
      <c r="AB76" s="1015"/>
      <c r="AC76" s="1015"/>
      <c r="AD76" s="1015"/>
      <c r="AE76" s="1016"/>
      <c r="AF76" s="1017">
        <v>1</v>
      </c>
      <c r="AG76" s="1015"/>
      <c r="AH76" s="1015"/>
      <c r="AI76" s="1015"/>
      <c r="AJ76" s="1016"/>
      <c r="AK76" s="1017" t="s">
        <v>511</v>
      </c>
      <c r="AL76" s="1015"/>
      <c r="AM76" s="1015"/>
      <c r="AN76" s="1015"/>
      <c r="AO76" s="1016"/>
      <c r="AP76" s="1017" t="s">
        <v>511</v>
      </c>
      <c r="AQ76" s="1015"/>
      <c r="AR76" s="1015"/>
      <c r="AS76" s="1015"/>
      <c r="AT76" s="1016"/>
      <c r="AU76" s="1017" t="s">
        <v>511</v>
      </c>
      <c r="AV76" s="1015"/>
      <c r="AW76" s="1015"/>
      <c r="AX76" s="1015"/>
      <c r="AY76" s="1016"/>
      <c r="AZ76" s="1008"/>
      <c r="BA76" s="1008"/>
      <c r="BB76" s="1008"/>
      <c r="BC76" s="1008"/>
      <c r="BD76" s="1009"/>
      <c r="BE76" s="218"/>
      <c r="BF76" s="218"/>
      <c r="BG76" s="218"/>
      <c r="BH76" s="218"/>
      <c r="BI76" s="218"/>
      <c r="BJ76" s="218"/>
      <c r="BK76" s="218"/>
      <c r="BL76" s="218"/>
      <c r="BM76" s="218"/>
      <c r="BN76" s="218"/>
      <c r="BO76" s="218"/>
      <c r="BP76" s="218"/>
      <c r="BQ76" s="215">
        <v>70</v>
      </c>
      <c r="BR76" s="220"/>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07"/>
    </row>
    <row r="77" spans="1:131" ht="26.25" customHeight="1" x14ac:dyDescent="0.15">
      <c r="A77" s="215">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18"/>
      <c r="BF77" s="218"/>
      <c r="BG77" s="218"/>
      <c r="BH77" s="218"/>
      <c r="BI77" s="218"/>
      <c r="BJ77" s="218"/>
      <c r="BK77" s="218"/>
      <c r="BL77" s="218"/>
      <c r="BM77" s="218"/>
      <c r="BN77" s="218"/>
      <c r="BO77" s="218"/>
      <c r="BP77" s="218"/>
      <c r="BQ77" s="215">
        <v>71</v>
      </c>
      <c r="BR77" s="220"/>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07"/>
    </row>
    <row r="78" spans="1:131" ht="26.25" customHeight="1" x14ac:dyDescent="0.15">
      <c r="A78" s="215">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18"/>
      <c r="BF78" s="218"/>
      <c r="BG78" s="218"/>
      <c r="BH78" s="218"/>
      <c r="BI78" s="218"/>
      <c r="BJ78" s="207"/>
      <c r="BK78" s="207"/>
      <c r="BL78" s="207"/>
      <c r="BM78" s="207"/>
      <c r="BN78" s="207"/>
      <c r="BO78" s="218"/>
      <c r="BP78" s="218"/>
      <c r="BQ78" s="215">
        <v>72</v>
      </c>
      <c r="BR78" s="220"/>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07"/>
    </row>
    <row r="79" spans="1:131" ht="26.25" customHeight="1" x14ac:dyDescent="0.15">
      <c r="A79" s="215">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18"/>
      <c r="BF79" s="218"/>
      <c r="BG79" s="218"/>
      <c r="BH79" s="218"/>
      <c r="BI79" s="218"/>
      <c r="BJ79" s="207"/>
      <c r="BK79" s="207"/>
      <c r="BL79" s="207"/>
      <c r="BM79" s="207"/>
      <c r="BN79" s="207"/>
      <c r="BO79" s="218"/>
      <c r="BP79" s="218"/>
      <c r="BQ79" s="215">
        <v>73</v>
      </c>
      <c r="BR79" s="220"/>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07"/>
    </row>
    <row r="80" spans="1:131" ht="26.25" customHeight="1" x14ac:dyDescent="0.15">
      <c r="A80" s="215">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18"/>
      <c r="BF80" s="218"/>
      <c r="BG80" s="218"/>
      <c r="BH80" s="218"/>
      <c r="BI80" s="218"/>
      <c r="BJ80" s="218"/>
      <c r="BK80" s="218"/>
      <c r="BL80" s="218"/>
      <c r="BM80" s="218"/>
      <c r="BN80" s="218"/>
      <c r="BO80" s="218"/>
      <c r="BP80" s="218"/>
      <c r="BQ80" s="215">
        <v>74</v>
      </c>
      <c r="BR80" s="220"/>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07"/>
    </row>
    <row r="81" spans="1:131" ht="26.25" customHeight="1" x14ac:dyDescent="0.15">
      <c r="A81" s="215">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18"/>
      <c r="BF81" s="218"/>
      <c r="BG81" s="218"/>
      <c r="BH81" s="218"/>
      <c r="BI81" s="218"/>
      <c r="BJ81" s="218"/>
      <c r="BK81" s="218"/>
      <c r="BL81" s="218"/>
      <c r="BM81" s="218"/>
      <c r="BN81" s="218"/>
      <c r="BO81" s="218"/>
      <c r="BP81" s="218"/>
      <c r="BQ81" s="215">
        <v>75</v>
      </c>
      <c r="BR81" s="220"/>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07"/>
    </row>
    <row r="82" spans="1:131" ht="26.25" customHeight="1" x14ac:dyDescent="0.15">
      <c r="A82" s="215">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18"/>
      <c r="BF82" s="218"/>
      <c r="BG82" s="218"/>
      <c r="BH82" s="218"/>
      <c r="BI82" s="218"/>
      <c r="BJ82" s="218"/>
      <c r="BK82" s="218"/>
      <c r="BL82" s="218"/>
      <c r="BM82" s="218"/>
      <c r="BN82" s="218"/>
      <c r="BO82" s="218"/>
      <c r="BP82" s="218"/>
      <c r="BQ82" s="215">
        <v>76</v>
      </c>
      <c r="BR82" s="220"/>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07"/>
    </row>
    <row r="83" spans="1:131" ht="26.25" customHeight="1" x14ac:dyDescent="0.15">
      <c r="A83" s="215">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18"/>
      <c r="BF83" s="218"/>
      <c r="BG83" s="218"/>
      <c r="BH83" s="218"/>
      <c r="BI83" s="218"/>
      <c r="BJ83" s="218"/>
      <c r="BK83" s="218"/>
      <c r="BL83" s="218"/>
      <c r="BM83" s="218"/>
      <c r="BN83" s="218"/>
      <c r="BO83" s="218"/>
      <c r="BP83" s="218"/>
      <c r="BQ83" s="215">
        <v>77</v>
      </c>
      <c r="BR83" s="220"/>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07"/>
    </row>
    <row r="84" spans="1:131" ht="26.25" customHeight="1" x14ac:dyDescent="0.15">
      <c r="A84" s="215">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18"/>
      <c r="BF84" s="218"/>
      <c r="BG84" s="218"/>
      <c r="BH84" s="218"/>
      <c r="BI84" s="218"/>
      <c r="BJ84" s="218"/>
      <c r="BK84" s="218"/>
      <c r="BL84" s="218"/>
      <c r="BM84" s="218"/>
      <c r="BN84" s="218"/>
      <c r="BO84" s="218"/>
      <c r="BP84" s="218"/>
      <c r="BQ84" s="215">
        <v>78</v>
      </c>
      <c r="BR84" s="220"/>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07"/>
    </row>
    <row r="85" spans="1:131" ht="26.25" customHeight="1" x14ac:dyDescent="0.15">
      <c r="A85" s="215">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18"/>
      <c r="BF85" s="218"/>
      <c r="BG85" s="218"/>
      <c r="BH85" s="218"/>
      <c r="BI85" s="218"/>
      <c r="BJ85" s="218"/>
      <c r="BK85" s="218"/>
      <c r="BL85" s="218"/>
      <c r="BM85" s="218"/>
      <c r="BN85" s="218"/>
      <c r="BO85" s="218"/>
      <c r="BP85" s="218"/>
      <c r="BQ85" s="215">
        <v>79</v>
      </c>
      <c r="BR85" s="220"/>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07"/>
    </row>
    <row r="86" spans="1:131" ht="26.25" customHeight="1" x14ac:dyDescent="0.15">
      <c r="A86" s="215">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18"/>
      <c r="BF86" s="218"/>
      <c r="BG86" s="218"/>
      <c r="BH86" s="218"/>
      <c r="BI86" s="218"/>
      <c r="BJ86" s="218"/>
      <c r="BK86" s="218"/>
      <c r="BL86" s="218"/>
      <c r="BM86" s="218"/>
      <c r="BN86" s="218"/>
      <c r="BO86" s="218"/>
      <c r="BP86" s="218"/>
      <c r="BQ86" s="215">
        <v>80</v>
      </c>
      <c r="BR86" s="220"/>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07"/>
    </row>
    <row r="87" spans="1:131" ht="26.25" customHeight="1" x14ac:dyDescent="0.15">
      <c r="A87" s="221">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18"/>
      <c r="BF87" s="218"/>
      <c r="BG87" s="218"/>
      <c r="BH87" s="218"/>
      <c r="BI87" s="218"/>
      <c r="BJ87" s="218"/>
      <c r="BK87" s="218"/>
      <c r="BL87" s="218"/>
      <c r="BM87" s="218"/>
      <c r="BN87" s="218"/>
      <c r="BO87" s="218"/>
      <c r="BP87" s="218"/>
      <c r="BQ87" s="215">
        <v>81</v>
      </c>
      <c r="BR87" s="220"/>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07"/>
    </row>
    <row r="88" spans="1:131" ht="26.25" customHeight="1" thickBot="1" x14ac:dyDescent="0.2">
      <c r="A88" s="217" t="s">
        <v>394</v>
      </c>
      <c r="B88" s="973" t="s">
        <v>420</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13558</v>
      </c>
      <c r="AG88" s="995"/>
      <c r="AH88" s="995"/>
      <c r="AI88" s="995"/>
      <c r="AJ88" s="995"/>
      <c r="AK88" s="999"/>
      <c r="AL88" s="999"/>
      <c r="AM88" s="999"/>
      <c r="AN88" s="999"/>
      <c r="AO88" s="999"/>
      <c r="AP88" s="995">
        <v>1628</v>
      </c>
      <c r="AQ88" s="995"/>
      <c r="AR88" s="995"/>
      <c r="AS88" s="995"/>
      <c r="AT88" s="995"/>
      <c r="AU88" s="995">
        <v>405</v>
      </c>
      <c r="AV88" s="995"/>
      <c r="AW88" s="995"/>
      <c r="AX88" s="995"/>
      <c r="AY88" s="995"/>
      <c r="AZ88" s="996"/>
      <c r="BA88" s="996"/>
      <c r="BB88" s="996"/>
      <c r="BC88" s="996"/>
      <c r="BD88" s="997"/>
      <c r="BE88" s="218"/>
      <c r="BF88" s="218"/>
      <c r="BG88" s="218"/>
      <c r="BH88" s="218"/>
      <c r="BI88" s="218"/>
      <c r="BJ88" s="218"/>
      <c r="BK88" s="218"/>
      <c r="BL88" s="218"/>
      <c r="BM88" s="218"/>
      <c r="BN88" s="218"/>
      <c r="BO88" s="218"/>
      <c r="BP88" s="218"/>
      <c r="BQ88" s="215">
        <v>82</v>
      </c>
      <c r="BR88" s="220"/>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07"/>
    </row>
    <row r="89" spans="1:131" ht="26.25" hidden="1" customHeight="1" x14ac:dyDescent="0.15">
      <c r="A89" s="222"/>
      <c r="B89" s="223"/>
      <c r="C89" s="223"/>
      <c r="D89" s="223"/>
      <c r="E89" s="223"/>
      <c r="F89" s="223"/>
      <c r="G89" s="223"/>
      <c r="H89" s="223"/>
      <c r="I89" s="223"/>
      <c r="J89" s="223"/>
      <c r="K89" s="223"/>
      <c r="L89" s="223"/>
      <c r="M89" s="223"/>
      <c r="N89" s="223"/>
      <c r="O89" s="223"/>
      <c r="P89" s="223"/>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5"/>
      <c r="BA89" s="225"/>
      <c r="BB89" s="225"/>
      <c r="BC89" s="225"/>
      <c r="BD89" s="225"/>
      <c r="BE89" s="218"/>
      <c r="BF89" s="218"/>
      <c r="BG89" s="218"/>
      <c r="BH89" s="218"/>
      <c r="BI89" s="218"/>
      <c r="BJ89" s="218"/>
      <c r="BK89" s="218"/>
      <c r="BL89" s="218"/>
      <c r="BM89" s="218"/>
      <c r="BN89" s="218"/>
      <c r="BO89" s="218"/>
      <c r="BP89" s="218"/>
      <c r="BQ89" s="215">
        <v>83</v>
      </c>
      <c r="BR89" s="220"/>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07"/>
    </row>
    <row r="90" spans="1:131" ht="26.25" hidden="1" customHeight="1" x14ac:dyDescent="0.15">
      <c r="A90" s="222"/>
      <c r="B90" s="223"/>
      <c r="C90" s="223"/>
      <c r="D90" s="223"/>
      <c r="E90" s="223"/>
      <c r="F90" s="223"/>
      <c r="G90" s="223"/>
      <c r="H90" s="223"/>
      <c r="I90" s="223"/>
      <c r="J90" s="223"/>
      <c r="K90" s="223"/>
      <c r="L90" s="223"/>
      <c r="M90" s="223"/>
      <c r="N90" s="223"/>
      <c r="O90" s="223"/>
      <c r="P90" s="223"/>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5"/>
      <c r="BA90" s="225"/>
      <c r="BB90" s="225"/>
      <c r="BC90" s="225"/>
      <c r="BD90" s="225"/>
      <c r="BE90" s="218"/>
      <c r="BF90" s="218"/>
      <c r="BG90" s="218"/>
      <c r="BH90" s="218"/>
      <c r="BI90" s="218"/>
      <c r="BJ90" s="218"/>
      <c r="BK90" s="218"/>
      <c r="BL90" s="218"/>
      <c r="BM90" s="218"/>
      <c r="BN90" s="218"/>
      <c r="BO90" s="218"/>
      <c r="BP90" s="218"/>
      <c r="BQ90" s="215">
        <v>84</v>
      </c>
      <c r="BR90" s="220"/>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07"/>
    </row>
    <row r="91" spans="1:131" ht="26.25" hidden="1" customHeight="1" x14ac:dyDescent="0.15">
      <c r="A91" s="222"/>
      <c r="B91" s="223"/>
      <c r="C91" s="223"/>
      <c r="D91" s="223"/>
      <c r="E91" s="223"/>
      <c r="F91" s="223"/>
      <c r="G91" s="223"/>
      <c r="H91" s="223"/>
      <c r="I91" s="223"/>
      <c r="J91" s="223"/>
      <c r="K91" s="223"/>
      <c r="L91" s="223"/>
      <c r="M91" s="223"/>
      <c r="N91" s="223"/>
      <c r="O91" s="223"/>
      <c r="P91" s="223"/>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5"/>
      <c r="BA91" s="225"/>
      <c r="BB91" s="225"/>
      <c r="BC91" s="225"/>
      <c r="BD91" s="225"/>
      <c r="BE91" s="218"/>
      <c r="BF91" s="218"/>
      <c r="BG91" s="218"/>
      <c r="BH91" s="218"/>
      <c r="BI91" s="218"/>
      <c r="BJ91" s="218"/>
      <c r="BK91" s="218"/>
      <c r="BL91" s="218"/>
      <c r="BM91" s="218"/>
      <c r="BN91" s="218"/>
      <c r="BO91" s="218"/>
      <c r="BP91" s="218"/>
      <c r="BQ91" s="215">
        <v>85</v>
      </c>
      <c r="BR91" s="220"/>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07"/>
    </row>
    <row r="92" spans="1:131" ht="26.25" hidden="1" customHeight="1" x14ac:dyDescent="0.15">
      <c r="A92" s="222"/>
      <c r="B92" s="223"/>
      <c r="C92" s="223"/>
      <c r="D92" s="223"/>
      <c r="E92" s="223"/>
      <c r="F92" s="223"/>
      <c r="G92" s="223"/>
      <c r="H92" s="223"/>
      <c r="I92" s="223"/>
      <c r="J92" s="223"/>
      <c r="K92" s="223"/>
      <c r="L92" s="223"/>
      <c r="M92" s="223"/>
      <c r="N92" s="223"/>
      <c r="O92" s="223"/>
      <c r="P92" s="223"/>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5"/>
      <c r="BA92" s="225"/>
      <c r="BB92" s="225"/>
      <c r="BC92" s="225"/>
      <c r="BD92" s="225"/>
      <c r="BE92" s="218"/>
      <c r="BF92" s="218"/>
      <c r="BG92" s="218"/>
      <c r="BH92" s="218"/>
      <c r="BI92" s="218"/>
      <c r="BJ92" s="218"/>
      <c r="BK92" s="218"/>
      <c r="BL92" s="218"/>
      <c r="BM92" s="218"/>
      <c r="BN92" s="218"/>
      <c r="BO92" s="218"/>
      <c r="BP92" s="218"/>
      <c r="BQ92" s="215">
        <v>86</v>
      </c>
      <c r="BR92" s="220"/>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07"/>
    </row>
    <row r="93" spans="1:131" ht="26.25" hidden="1" customHeight="1" x14ac:dyDescent="0.15">
      <c r="A93" s="222"/>
      <c r="B93" s="223"/>
      <c r="C93" s="223"/>
      <c r="D93" s="223"/>
      <c r="E93" s="223"/>
      <c r="F93" s="223"/>
      <c r="G93" s="223"/>
      <c r="H93" s="223"/>
      <c r="I93" s="223"/>
      <c r="J93" s="223"/>
      <c r="K93" s="223"/>
      <c r="L93" s="223"/>
      <c r="M93" s="223"/>
      <c r="N93" s="223"/>
      <c r="O93" s="223"/>
      <c r="P93" s="223"/>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5"/>
      <c r="BA93" s="225"/>
      <c r="BB93" s="225"/>
      <c r="BC93" s="225"/>
      <c r="BD93" s="225"/>
      <c r="BE93" s="218"/>
      <c r="BF93" s="218"/>
      <c r="BG93" s="218"/>
      <c r="BH93" s="218"/>
      <c r="BI93" s="218"/>
      <c r="BJ93" s="218"/>
      <c r="BK93" s="218"/>
      <c r="BL93" s="218"/>
      <c r="BM93" s="218"/>
      <c r="BN93" s="218"/>
      <c r="BO93" s="218"/>
      <c r="BP93" s="218"/>
      <c r="BQ93" s="215">
        <v>87</v>
      </c>
      <c r="BR93" s="220"/>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07"/>
    </row>
    <row r="94" spans="1:131" ht="26.25" hidden="1" customHeight="1" x14ac:dyDescent="0.15">
      <c r="A94" s="222"/>
      <c r="B94" s="223"/>
      <c r="C94" s="223"/>
      <c r="D94" s="223"/>
      <c r="E94" s="223"/>
      <c r="F94" s="223"/>
      <c r="G94" s="223"/>
      <c r="H94" s="223"/>
      <c r="I94" s="223"/>
      <c r="J94" s="223"/>
      <c r="K94" s="223"/>
      <c r="L94" s="223"/>
      <c r="M94" s="223"/>
      <c r="N94" s="223"/>
      <c r="O94" s="223"/>
      <c r="P94" s="223"/>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5"/>
      <c r="BA94" s="225"/>
      <c r="BB94" s="225"/>
      <c r="BC94" s="225"/>
      <c r="BD94" s="225"/>
      <c r="BE94" s="218"/>
      <c r="BF94" s="218"/>
      <c r="BG94" s="218"/>
      <c r="BH94" s="218"/>
      <c r="BI94" s="218"/>
      <c r="BJ94" s="218"/>
      <c r="BK94" s="218"/>
      <c r="BL94" s="218"/>
      <c r="BM94" s="218"/>
      <c r="BN94" s="218"/>
      <c r="BO94" s="218"/>
      <c r="BP94" s="218"/>
      <c r="BQ94" s="215">
        <v>88</v>
      </c>
      <c r="BR94" s="220"/>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07"/>
    </row>
    <row r="95" spans="1:131" ht="26.25" hidden="1" customHeight="1" x14ac:dyDescent="0.15">
      <c r="A95" s="222"/>
      <c r="B95" s="223"/>
      <c r="C95" s="223"/>
      <c r="D95" s="223"/>
      <c r="E95" s="223"/>
      <c r="F95" s="223"/>
      <c r="G95" s="223"/>
      <c r="H95" s="223"/>
      <c r="I95" s="223"/>
      <c r="J95" s="223"/>
      <c r="K95" s="223"/>
      <c r="L95" s="223"/>
      <c r="M95" s="223"/>
      <c r="N95" s="223"/>
      <c r="O95" s="223"/>
      <c r="P95" s="223"/>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5"/>
      <c r="BA95" s="225"/>
      <c r="BB95" s="225"/>
      <c r="BC95" s="225"/>
      <c r="BD95" s="225"/>
      <c r="BE95" s="218"/>
      <c r="BF95" s="218"/>
      <c r="BG95" s="218"/>
      <c r="BH95" s="218"/>
      <c r="BI95" s="218"/>
      <c r="BJ95" s="218"/>
      <c r="BK95" s="218"/>
      <c r="BL95" s="218"/>
      <c r="BM95" s="218"/>
      <c r="BN95" s="218"/>
      <c r="BO95" s="218"/>
      <c r="BP95" s="218"/>
      <c r="BQ95" s="215">
        <v>89</v>
      </c>
      <c r="BR95" s="220"/>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07"/>
    </row>
    <row r="96" spans="1:131" ht="26.25" hidden="1" customHeight="1" x14ac:dyDescent="0.15">
      <c r="A96" s="222"/>
      <c r="B96" s="223"/>
      <c r="C96" s="223"/>
      <c r="D96" s="223"/>
      <c r="E96" s="223"/>
      <c r="F96" s="223"/>
      <c r="G96" s="223"/>
      <c r="H96" s="223"/>
      <c r="I96" s="223"/>
      <c r="J96" s="223"/>
      <c r="K96" s="223"/>
      <c r="L96" s="223"/>
      <c r="M96" s="223"/>
      <c r="N96" s="223"/>
      <c r="O96" s="223"/>
      <c r="P96" s="223"/>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5"/>
      <c r="BA96" s="225"/>
      <c r="BB96" s="225"/>
      <c r="BC96" s="225"/>
      <c r="BD96" s="225"/>
      <c r="BE96" s="218"/>
      <c r="BF96" s="218"/>
      <c r="BG96" s="218"/>
      <c r="BH96" s="218"/>
      <c r="BI96" s="218"/>
      <c r="BJ96" s="218"/>
      <c r="BK96" s="218"/>
      <c r="BL96" s="218"/>
      <c r="BM96" s="218"/>
      <c r="BN96" s="218"/>
      <c r="BO96" s="218"/>
      <c r="BP96" s="218"/>
      <c r="BQ96" s="215">
        <v>90</v>
      </c>
      <c r="BR96" s="220"/>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07"/>
    </row>
    <row r="97" spans="1:131" ht="26.25" hidden="1" customHeight="1" x14ac:dyDescent="0.15">
      <c r="A97" s="222"/>
      <c r="B97" s="223"/>
      <c r="C97" s="223"/>
      <c r="D97" s="223"/>
      <c r="E97" s="223"/>
      <c r="F97" s="223"/>
      <c r="G97" s="223"/>
      <c r="H97" s="223"/>
      <c r="I97" s="223"/>
      <c r="J97" s="223"/>
      <c r="K97" s="223"/>
      <c r="L97" s="223"/>
      <c r="M97" s="223"/>
      <c r="N97" s="223"/>
      <c r="O97" s="223"/>
      <c r="P97" s="223"/>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5"/>
      <c r="BA97" s="225"/>
      <c r="BB97" s="225"/>
      <c r="BC97" s="225"/>
      <c r="BD97" s="225"/>
      <c r="BE97" s="218"/>
      <c r="BF97" s="218"/>
      <c r="BG97" s="218"/>
      <c r="BH97" s="218"/>
      <c r="BI97" s="218"/>
      <c r="BJ97" s="218"/>
      <c r="BK97" s="218"/>
      <c r="BL97" s="218"/>
      <c r="BM97" s="218"/>
      <c r="BN97" s="218"/>
      <c r="BO97" s="218"/>
      <c r="BP97" s="218"/>
      <c r="BQ97" s="215">
        <v>91</v>
      </c>
      <c r="BR97" s="220"/>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07"/>
    </row>
    <row r="98" spans="1:131" ht="26.25" hidden="1" customHeight="1" x14ac:dyDescent="0.15">
      <c r="A98" s="222"/>
      <c r="B98" s="223"/>
      <c r="C98" s="223"/>
      <c r="D98" s="223"/>
      <c r="E98" s="223"/>
      <c r="F98" s="223"/>
      <c r="G98" s="223"/>
      <c r="H98" s="223"/>
      <c r="I98" s="223"/>
      <c r="J98" s="223"/>
      <c r="K98" s="223"/>
      <c r="L98" s="223"/>
      <c r="M98" s="223"/>
      <c r="N98" s="223"/>
      <c r="O98" s="223"/>
      <c r="P98" s="223"/>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5"/>
      <c r="BA98" s="225"/>
      <c r="BB98" s="225"/>
      <c r="BC98" s="225"/>
      <c r="BD98" s="225"/>
      <c r="BE98" s="218"/>
      <c r="BF98" s="218"/>
      <c r="BG98" s="218"/>
      <c r="BH98" s="218"/>
      <c r="BI98" s="218"/>
      <c r="BJ98" s="218"/>
      <c r="BK98" s="218"/>
      <c r="BL98" s="218"/>
      <c r="BM98" s="218"/>
      <c r="BN98" s="218"/>
      <c r="BO98" s="218"/>
      <c r="BP98" s="218"/>
      <c r="BQ98" s="215">
        <v>92</v>
      </c>
      <c r="BR98" s="220"/>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07"/>
    </row>
    <row r="99" spans="1:131" ht="26.25" hidden="1" customHeight="1" x14ac:dyDescent="0.15">
      <c r="A99" s="222"/>
      <c r="B99" s="223"/>
      <c r="C99" s="223"/>
      <c r="D99" s="223"/>
      <c r="E99" s="223"/>
      <c r="F99" s="223"/>
      <c r="G99" s="223"/>
      <c r="H99" s="223"/>
      <c r="I99" s="223"/>
      <c r="J99" s="223"/>
      <c r="K99" s="223"/>
      <c r="L99" s="223"/>
      <c r="M99" s="223"/>
      <c r="N99" s="223"/>
      <c r="O99" s="223"/>
      <c r="P99" s="223"/>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5"/>
      <c r="BA99" s="225"/>
      <c r="BB99" s="225"/>
      <c r="BC99" s="225"/>
      <c r="BD99" s="225"/>
      <c r="BE99" s="218"/>
      <c r="BF99" s="218"/>
      <c r="BG99" s="218"/>
      <c r="BH99" s="218"/>
      <c r="BI99" s="218"/>
      <c r="BJ99" s="218"/>
      <c r="BK99" s="218"/>
      <c r="BL99" s="218"/>
      <c r="BM99" s="218"/>
      <c r="BN99" s="218"/>
      <c r="BO99" s="218"/>
      <c r="BP99" s="218"/>
      <c r="BQ99" s="215">
        <v>93</v>
      </c>
      <c r="BR99" s="220"/>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07"/>
    </row>
    <row r="100" spans="1:131" ht="26.25" hidden="1" customHeight="1" x14ac:dyDescent="0.15">
      <c r="A100" s="222"/>
      <c r="B100" s="223"/>
      <c r="C100" s="223"/>
      <c r="D100" s="223"/>
      <c r="E100" s="223"/>
      <c r="F100" s="223"/>
      <c r="G100" s="223"/>
      <c r="H100" s="223"/>
      <c r="I100" s="223"/>
      <c r="J100" s="223"/>
      <c r="K100" s="223"/>
      <c r="L100" s="223"/>
      <c r="M100" s="223"/>
      <c r="N100" s="223"/>
      <c r="O100" s="223"/>
      <c r="P100" s="223"/>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5"/>
      <c r="BA100" s="225"/>
      <c r="BB100" s="225"/>
      <c r="BC100" s="225"/>
      <c r="BD100" s="225"/>
      <c r="BE100" s="218"/>
      <c r="BF100" s="218"/>
      <c r="BG100" s="218"/>
      <c r="BH100" s="218"/>
      <c r="BI100" s="218"/>
      <c r="BJ100" s="218"/>
      <c r="BK100" s="218"/>
      <c r="BL100" s="218"/>
      <c r="BM100" s="218"/>
      <c r="BN100" s="218"/>
      <c r="BO100" s="218"/>
      <c r="BP100" s="218"/>
      <c r="BQ100" s="215">
        <v>94</v>
      </c>
      <c r="BR100" s="220"/>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07"/>
    </row>
    <row r="101" spans="1:131" ht="26.25" hidden="1" customHeight="1" x14ac:dyDescent="0.15">
      <c r="A101" s="222"/>
      <c r="B101" s="223"/>
      <c r="C101" s="223"/>
      <c r="D101" s="223"/>
      <c r="E101" s="223"/>
      <c r="F101" s="223"/>
      <c r="G101" s="223"/>
      <c r="H101" s="223"/>
      <c r="I101" s="223"/>
      <c r="J101" s="223"/>
      <c r="K101" s="223"/>
      <c r="L101" s="223"/>
      <c r="M101" s="223"/>
      <c r="N101" s="223"/>
      <c r="O101" s="223"/>
      <c r="P101" s="223"/>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5"/>
      <c r="BA101" s="225"/>
      <c r="BB101" s="225"/>
      <c r="BC101" s="225"/>
      <c r="BD101" s="225"/>
      <c r="BE101" s="218"/>
      <c r="BF101" s="218"/>
      <c r="BG101" s="218"/>
      <c r="BH101" s="218"/>
      <c r="BI101" s="218"/>
      <c r="BJ101" s="218"/>
      <c r="BK101" s="218"/>
      <c r="BL101" s="218"/>
      <c r="BM101" s="218"/>
      <c r="BN101" s="218"/>
      <c r="BO101" s="218"/>
      <c r="BP101" s="218"/>
      <c r="BQ101" s="215">
        <v>95</v>
      </c>
      <c r="BR101" s="220"/>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07"/>
    </row>
    <row r="102" spans="1:131" ht="26.25" customHeight="1" thickBot="1" x14ac:dyDescent="0.2">
      <c r="A102" s="222"/>
      <c r="B102" s="223"/>
      <c r="C102" s="223"/>
      <c r="D102" s="223"/>
      <c r="E102" s="223"/>
      <c r="F102" s="223"/>
      <c r="G102" s="223"/>
      <c r="H102" s="223"/>
      <c r="I102" s="223"/>
      <c r="J102" s="223"/>
      <c r="K102" s="223"/>
      <c r="L102" s="223"/>
      <c r="M102" s="223"/>
      <c r="N102" s="223"/>
      <c r="O102" s="223"/>
      <c r="P102" s="223"/>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5"/>
      <c r="BA102" s="225"/>
      <c r="BB102" s="225"/>
      <c r="BC102" s="225"/>
      <c r="BD102" s="225"/>
      <c r="BE102" s="218"/>
      <c r="BF102" s="218"/>
      <c r="BG102" s="218"/>
      <c r="BH102" s="218"/>
      <c r="BI102" s="218"/>
      <c r="BJ102" s="218"/>
      <c r="BK102" s="218"/>
      <c r="BL102" s="218"/>
      <c r="BM102" s="218"/>
      <c r="BN102" s="218"/>
      <c r="BO102" s="218"/>
      <c r="BP102" s="218"/>
      <c r="BQ102" s="217" t="s">
        <v>394</v>
      </c>
      <c r="BR102" s="973" t="s">
        <v>421</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55</v>
      </c>
      <c r="CS102" s="989"/>
      <c r="CT102" s="989"/>
      <c r="CU102" s="989"/>
      <c r="CV102" s="990"/>
      <c r="CW102" s="988">
        <v>8</v>
      </c>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07"/>
    </row>
    <row r="103" spans="1:131" ht="26.25" customHeight="1" x14ac:dyDescent="0.15">
      <c r="A103" s="222"/>
      <c r="B103" s="223"/>
      <c r="C103" s="223"/>
      <c r="D103" s="223"/>
      <c r="E103" s="223"/>
      <c r="F103" s="223"/>
      <c r="G103" s="223"/>
      <c r="H103" s="223"/>
      <c r="I103" s="223"/>
      <c r="J103" s="223"/>
      <c r="K103" s="223"/>
      <c r="L103" s="223"/>
      <c r="M103" s="223"/>
      <c r="N103" s="223"/>
      <c r="O103" s="223"/>
      <c r="P103" s="223"/>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5"/>
      <c r="BA103" s="225"/>
      <c r="BB103" s="225"/>
      <c r="BC103" s="225"/>
      <c r="BD103" s="225"/>
      <c r="BE103" s="218"/>
      <c r="BF103" s="218"/>
      <c r="BG103" s="218"/>
      <c r="BH103" s="218"/>
      <c r="BI103" s="218"/>
      <c r="BJ103" s="218"/>
      <c r="BK103" s="218"/>
      <c r="BL103" s="218"/>
      <c r="BM103" s="218"/>
      <c r="BN103" s="218"/>
      <c r="BO103" s="218"/>
      <c r="BP103" s="218"/>
      <c r="BQ103" s="976" t="s">
        <v>422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07"/>
    </row>
    <row r="104" spans="1:131" ht="26.25" customHeight="1" x14ac:dyDescent="0.15">
      <c r="A104" s="222"/>
      <c r="B104" s="223"/>
      <c r="C104" s="223"/>
      <c r="D104" s="223"/>
      <c r="E104" s="223"/>
      <c r="F104" s="223"/>
      <c r="G104" s="223"/>
      <c r="H104" s="223"/>
      <c r="I104" s="223"/>
      <c r="J104" s="223"/>
      <c r="K104" s="223"/>
      <c r="L104" s="223"/>
      <c r="M104" s="223"/>
      <c r="N104" s="223"/>
      <c r="O104" s="223"/>
      <c r="P104" s="223"/>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5"/>
      <c r="BA104" s="225"/>
      <c r="BB104" s="225"/>
      <c r="BC104" s="225"/>
      <c r="BD104" s="225"/>
      <c r="BE104" s="218"/>
      <c r="BF104" s="218"/>
      <c r="BG104" s="218"/>
      <c r="BH104" s="218"/>
      <c r="BI104" s="218"/>
      <c r="BJ104" s="218"/>
      <c r="BK104" s="218"/>
      <c r="BL104" s="218"/>
      <c r="BM104" s="218"/>
      <c r="BN104" s="218"/>
      <c r="BO104" s="218"/>
      <c r="BP104" s="218"/>
      <c r="BQ104" s="977" t="s">
        <v>423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07"/>
    </row>
    <row r="105" spans="1:13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07"/>
      <c r="BR105" s="207"/>
      <c r="BS105" s="207"/>
      <c r="BT105" s="207"/>
      <c r="BU105" s="207"/>
      <c r="BV105" s="207"/>
      <c r="BW105" s="207"/>
      <c r="BX105" s="207"/>
      <c r="BY105" s="207"/>
      <c r="BZ105" s="207"/>
      <c r="CA105" s="207"/>
      <c r="CB105" s="207"/>
      <c r="CC105" s="207"/>
      <c r="CD105" s="207"/>
      <c r="CE105" s="207"/>
      <c r="CF105" s="207"/>
      <c r="CG105" s="207"/>
      <c r="CH105" s="207"/>
      <c r="CI105" s="207"/>
      <c r="CJ105" s="207"/>
      <c r="CK105" s="207"/>
      <c r="CL105" s="207"/>
      <c r="CM105" s="207"/>
      <c r="CN105" s="207"/>
      <c r="CO105" s="207"/>
      <c r="CP105" s="207"/>
      <c r="CQ105" s="207"/>
      <c r="CR105" s="207"/>
      <c r="CS105" s="207"/>
      <c r="CT105" s="207"/>
      <c r="CU105" s="207"/>
      <c r="CV105" s="207"/>
      <c r="CW105" s="207"/>
      <c r="CX105" s="207"/>
      <c r="CY105" s="207"/>
      <c r="CZ105" s="207"/>
      <c r="DA105" s="207"/>
      <c r="DB105" s="207"/>
      <c r="DC105" s="207"/>
      <c r="DD105" s="207"/>
      <c r="DE105" s="207"/>
      <c r="DF105" s="207"/>
      <c r="DG105" s="207"/>
      <c r="DH105" s="207"/>
      <c r="DI105" s="207"/>
      <c r="DJ105" s="207"/>
      <c r="DK105" s="207"/>
      <c r="DL105" s="207"/>
      <c r="DM105" s="207"/>
      <c r="DN105" s="207"/>
      <c r="DO105" s="207"/>
      <c r="DP105" s="207"/>
      <c r="DQ105" s="207"/>
      <c r="DR105" s="207"/>
      <c r="DS105" s="207"/>
      <c r="DT105" s="207"/>
      <c r="DU105" s="207"/>
      <c r="DV105" s="207"/>
      <c r="DW105" s="207"/>
      <c r="DX105" s="207"/>
      <c r="DY105" s="207"/>
      <c r="DZ105" s="207"/>
      <c r="EA105" s="207"/>
    </row>
    <row r="106" spans="1:131" ht="11.25" customHeight="1" x14ac:dyDescent="0.15">
      <c r="A106" s="218"/>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218"/>
      <c r="BH106" s="218"/>
      <c r="BI106" s="218"/>
      <c r="BJ106" s="218"/>
      <c r="BK106" s="218"/>
      <c r="BL106" s="218"/>
      <c r="BM106" s="218"/>
      <c r="BN106" s="218"/>
      <c r="BO106" s="218"/>
      <c r="BP106" s="218"/>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c r="CM106" s="207"/>
      <c r="CN106" s="207"/>
      <c r="CO106" s="207"/>
      <c r="CP106" s="207"/>
      <c r="CQ106" s="207"/>
      <c r="CR106" s="207"/>
      <c r="CS106" s="207"/>
      <c r="CT106" s="207"/>
      <c r="CU106" s="207"/>
      <c r="CV106" s="207"/>
      <c r="CW106" s="207"/>
      <c r="CX106" s="207"/>
      <c r="CY106" s="207"/>
      <c r="CZ106" s="207"/>
      <c r="DA106" s="207"/>
      <c r="DB106" s="207"/>
      <c r="DC106" s="207"/>
      <c r="DD106" s="207"/>
      <c r="DE106" s="207"/>
      <c r="DF106" s="207"/>
      <c r="DG106" s="207"/>
      <c r="DH106" s="207"/>
      <c r="DI106" s="207"/>
      <c r="DJ106" s="207"/>
      <c r="DK106" s="207"/>
      <c r="DL106" s="207"/>
      <c r="DM106" s="207"/>
      <c r="DN106" s="207"/>
      <c r="DO106" s="207"/>
      <c r="DP106" s="207"/>
      <c r="DQ106" s="207"/>
      <c r="DR106" s="207"/>
      <c r="DS106" s="207"/>
      <c r="DT106" s="207"/>
      <c r="DU106" s="207"/>
      <c r="DV106" s="207"/>
      <c r="DW106" s="207"/>
      <c r="DX106" s="207"/>
      <c r="DY106" s="207"/>
      <c r="DZ106" s="207"/>
      <c r="EA106" s="207"/>
    </row>
    <row r="107" spans="1:131" s="207" customFormat="1" ht="26.25" customHeight="1" thickBot="1" x14ac:dyDescent="0.2">
      <c r="A107" s="226" t="s">
        <v>424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425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207" customFormat="1" ht="26.25" customHeight="1" x14ac:dyDescent="0.15">
      <c r="A108" s="978" t="s">
        <v>426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07" customFormat="1" ht="26.25" customHeight="1" x14ac:dyDescent="0.15">
      <c r="A109" s="931" t="s">
        <v>428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429</v>
      </c>
      <c r="AB109" s="932"/>
      <c r="AC109" s="932"/>
      <c r="AD109" s="932"/>
      <c r="AE109" s="933"/>
      <c r="AF109" s="934" t="s">
        <v>430</v>
      </c>
      <c r="AG109" s="932"/>
      <c r="AH109" s="932"/>
      <c r="AI109" s="932"/>
      <c r="AJ109" s="933"/>
      <c r="AK109" s="934" t="s">
        <v>310</v>
      </c>
      <c r="AL109" s="932"/>
      <c r="AM109" s="932"/>
      <c r="AN109" s="932"/>
      <c r="AO109" s="933"/>
      <c r="AP109" s="934" t="s">
        <v>431</v>
      </c>
      <c r="AQ109" s="932"/>
      <c r="AR109" s="932"/>
      <c r="AS109" s="932"/>
      <c r="AT109" s="965"/>
      <c r="AU109" s="931" t="s">
        <v>428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429</v>
      </c>
      <c r="BR109" s="932"/>
      <c r="BS109" s="932"/>
      <c r="BT109" s="932"/>
      <c r="BU109" s="933"/>
      <c r="BV109" s="934" t="s">
        <v>430</v>
      </c>
      <c r="BW109" s="932"/>
      <c r="BX109" s="932"/>
      <c r="BY109" s="932"/>
      <c r="BZ109" s="933"/>
      <c r="CA109" s="934" t="s">
        <v>310</v>
      </c>
      <c r="CB109" s="932"/>
      <c r="CC109" s="932"/>
      <c r="CD109" s="932"/>
      <c r="CE109" s="933"/>
      <c r="CF109" s="972" t="s">
        <v>431</v>
      </c>
      <c r="CG109" s="972"/>
      <c r="CH109" s="972"/>
      <c r="CI109" s="972"/>
      <c r="CJ109" s="972"/>
      <c r="CK109" s="934" t="s">
        <v>432</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429</v>
      </c>
      <c r="DH109" s="932"/>
      <c r="DI109" s="932"/>
      <c r="DJ109" s="932"/>
      <c r="DK109" s="933"/>
      <c r="DL109" s="934" t="s">
        <v>430</v>
      </c>
      <c r="DM109" s="932"/>
      <c r="DN109" s="932"/>
      <c r="DO109" s="932"/>
      <c r="DP109" s="933"/>
      <c r="DQ109" s="934" t="s">
        <v>310</v>
      </c>
      <c r="DR109" s="932"/>
      <c r="DS109" s="932"/>
      <c r="DT109" s="932"/>
      <c r="DU109" s="933"/>
      <c r="DV109" s="934" t="s">
        <v>431</v>
      </c>
      <c r="DW109" s="932"/>
      <c r="DX109" s="932"/>
      <c r="DY109" s="932"/>
      <c r="DZ109" s="965"/>
    </row>
    <row r="110" spans="1:131" s="207" customFormat="1" ht="26.25" customHeight="1" x14ac:dyDescent="0.15">
      <c r="A110" s="843" t="s">
        <v>433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2485899</v>
      </c>
      <c r="AB110" s="925"/>
      <c r="AC110" s="925"/>
      <c r="AD110" s="925"/>
      <c r="AE110" s="926"/>
      <c r="AF110" s="927">
        <v>2603508</v>
      </c>
      <c r="AG110" s="925"/>
      <c r="AH110" s="925"/>
      <c r="AI110" s="925"/>
      <c r="AJ110" s="926"/>
      <c r="AK110" s="927">
        <v>2609454</v>
      </c>
      <c r="AL110" s="925"/>
      <c r="AM110" s="925"/>
      <c r="AN110" s="925"/>
      <c r="AO110" s="926"/>
      <c r="AP110" s="928">
        <v>23.7</v>
      </c>
      <c r="AQ110" s="929"/>
      <c r="AR110" s="929"/>
      <c r="AS110" s="929"/>
      <c r="AT110" s="930"/>
      <c r="AU110" s="966" t="s">
        <v>72</v>
      </c>
      <c r="AV110" s="967"/>
      <c r="AW110" s="967"/>
      <c r="AX110" s="967"/>
      <c r="AY110" s="967"/>
      <c r="AZ110" s="896" t="s">
        <v>434</v>
      </c>
      <c r="BA110" s="844"/>
      <c r="BB110" s="844"/>
      <c r="BC110" s="844"/>
      <c r="BD110" s="844"/>
      <c r="BE110" s="844"/>
      <c r="BF110" s="844"/>
      <c r="BG110" s="844"/>
      <c r="BH110" s="844"/>
      <c r="BI110" s="844"/>
      <c r="BJ110" s="844"/>
      <c r="BK110" s="844"/>
      <c r="BL110" s="844"/>
      <c r="BM110" s="844"/>
      <c r="BN110" s="844"/>
      <c r="BO110" s="844"/>
      <c r="BP110" s="845"/>
      <c r="BQ110" s="897">
        <v>25359024</v>
      </c>
      <c r="BR110" s="878"/>
      <c r="BS110" s="878"/>
      <c r="BT110" s="878"/>
      <c r="BU110" s="878"/>
      <c r="BV110" s="878">
        <v>24685977</v>
      </c>
      <c r="BW110" s="878"/>
      <c r="BX110" s="878"/>
      <c r="BY110" s="878"/>
      <c r="BZ110" s="878"/>
      <c r="CA110" s="878">
        <v>24063183</v>
      </c>
      <c r="CB110" s="878"/>
      <c r="CC110" s="878"/>
      <c r="CD110" s="878"/>
      <c r="CE110" s="878"/>
      <c r="CF110" s="902">
        <v>218.6</v>
      </c>
      <c r="CG110" s="903"/>
      <c r="CH110" s="903"/>
      <c r="CI110" s="903"/>
      <c r="CJ110" s="903"/>
      <c r="CK110" s="962" t="s">
        <v>435</v>
      </c>
      <c r="CL110" s="855"/>
      <c r="CM110" s="896" t="s">
        <v>436</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128</v>
      </c>
      <c r="DH110" s="878"/>
      <c r="DI110" s="878"/>
      <c r="DJ110" s="878"/>
      <c r="DK110" s="878"/>
      <c r="DL110" s="878" t="s">
        <v>437</v>
      </c>
      <c r="DM110" s="878"/>
      <c r="DN110" s="878"/>
      <c r="DO110" s="878"/>
      <c r="DP110" s="878"/>
      <c r="DQ110" s="878" t="s">
        <v>437</v>
      </c>
      <c r="DR110" s="878"/>
      <c r="DS110" s="878"/>
      <c r="DT110" s="878"/>
      <c r="DU110" s="878"/>
      <c r="DV110" s="879" t="s">
        <v>128</v>
      </c>
      <c r="DW110" s="879"/>
      <c r="DX110" s="879"/>
      <c r="DY110" s="879"/>
      <c r="DZ110" s="880"/>
    </row>
    <row r="111" spans="1:131" s="207" customFormat="1" ht="26.25" customHeight="1" x14ac:dyDescent="0.15">
      <c r="A111" s="810" t="s">
        <v>438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128</v>
      </c>
      <c r="AB111" s="955"/>
      <c r="AC111" s="955"/>
      <c r="AD111" s="955"/>
      <c r="AE111" s="956"/>
      <c r="AF111" s="957" t="s">
        <v>439</v>
      </c>
      <c r="AG111" s="955"/>
      <c r="AH111" s="955"/>
      <c r="AI111" s="955"/>
      <c r="AJ111" s="956"/>
      <c r="AK111" s="957" t="s">
        <v>128</v>
      </c>
      <c r="AL111" s="955"/>
      <c r="AM111" s="955"/>
      <c r="AN111" s="955"/>
      <c r="AO111" s="956"/>
      <c r="AP111" s="958" t="s">
        <v>128</v>
      </c>
      <c r="AQ111" s="959"/>
      <c r="AR111" s="959"/>
      <c r="AS111" s="959"/>
      <c r="AT111" s="960"/>
      <c r="AU111" s="968"/>
      <c r="AV111" s="969"/>
      <c r="AW111" s="969"/>
      <c r="AX111" s="969"/>
      <c r="AY111" s="969"/>
      <c r="AZ111" s="851" t="s">
        <v>440</v>
      </c>
      <c r="BA111" s="788"/>
      <c r="BB111" s="788"/>
      <c r="BC111" s="788"/>
      <c r="BD111" s="788"/>
      <c r="BE111" s="788"/>
      <c r="BF111" s="788"/>
      <c r="BG111" s="788"/>
      <c r="BH111" s="788"/>
      <c r="BI111" s="788"/>
      <c r="BJ111" s="788"/>
      <c r="BK111" s="788"/>
      <c r="BL111" s="788"/>
      <c r="BM111" s="788"/>
      <c r="BN111" s="788"/>
      <c r="BO111" s="788"/>
      <c r="BP111" s="789"/>
      <c r="BQ111" s="852">
        <v>343</v>
      </c>
      <c r="BR111" s="853"/>
      <c r="BS111" s="853"/>
      <c r="BT111" s="853"/>
      <c r="BU111" s="853"/>
      <c r="BV111" s="853">
        <v>119</v>
      </c>
      <c r="BW111" s="853"/>
      <c r="BX111" s="853"/>
      <c r="BY111" s="853"/>
      <c r="BZ111" s="853"/>
      <c r="CA111" s="853" t="s">
        <v>128</v>
      </c>
      <c r="CB111" s="853"/>
      <c r="CC111" s="853"/>
      <c r="CD111" s="853"/>
      <c r="CE111" s="853"/>
      <c r="CF111" s="911" t="s">
        <v>437</v>
      </c>
      <c r="CG111" s="912"/>
      <c r="CH111" s="912"/>
      <c r="CI111" s="912"/>
      <c r="CJ111" s="912"/>
      <c r="CK111" s="963"/>
      <c r="CL111" s="857"/>
      <c r="CM111" s="851" t="s">
        <v>441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128</v>
      </c>
      <c r="DH111" s="853"/>
      <c r="DI111" s="853"/>
      <c r="DJ111" s="853"/>
      <c r="DK111" s="853"/>
      <c r="DL111" s="853" t="s">
        <v>437</v>
      </c>
      <c r="DM111" s="853"/>
      <c r="DN111" s="853"/>
      <c r="DO111" s="853"/>
      <c r="DP111" s="853"/>
      <c r="DQ111" s="853" t="s">
        <v>128</v>
      </c>
      <c r="DR111" s="853"/>
      <c r="DS111" s="853"/>
      <c r="DT111" s="853"/>
      <c r="DU111" s="853"/>
      <c r="DV111" s="830" t="s">
        <v>128</v>
      </c>
      <c r="DW111" s="830"/>
      <c r="DX111" s="830"/>
      <c r="DY111" s="830"/>
      <c r="DZ111" s="831"/>
    </row>
    <row r="112" spans="1:131" s="207" customFormat="1" ht="26.25" customHeight="1" x14ac:dyDescent="0.15">
      <c r="A112" s="948" t="s">
        <v>442</v>
      </c>
      <c r="B112" s="949"/>
      <c r="C112" s="788" t="s">
        <v>443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128</v>
      </c>
      <c r="AB112" s="816"/>
      <c r="AC112" s="816"/>
      <c r="AD112" s="816"/>
      <c r="AE112" s="817"/>
      <c r="AF112" s="818" t="s">
        <v>437</v>
      </c>
      <c r="AG112" s="816"/>
      <c r="AH112" s="816"/>
      <c r="AI112" s="816"/>
      <c r="AJ112" s="817"/>
      <c r="AK112" s="818" t="s">
        <v>437</v>
      </c>
      <c r="AL112" s="816"/>
      <c r="AM112" s="816"/>
      <c r="AN112" s="816"/>
      <c r="AO112" s="817"/>
      <c r="AP112" s="860" t="s">
        <v>128</v>
      </c>
      <c r="AQ112" s="861"/>
      <c r="AR112" s="861"/>
      <c r="AS112" s="861"/>
      <c r="AT112" s="862"/>
      <c r="AU112" s="968"/>
      <c r="AV112" s="969"/>
      <c r="AW112" s="969"/>
      <c r="AX112" s="969"/>
      <c r="AY112" s="969"/>
      <c r="AZ112" s="851" t="s">
        <v>444</v>
      </c>
      <c r="BA112" s="788"/>
      <c r="BB112" s="788"/>
      <c r="BC112" s="788"/>
      <c r="BD112" s="788"/>
      <c r="BE112" s="788"/>
      <c r="BF112" s="788"/>
      <c r="BG112" s="788"/>
      <c r="BH112" s="788"/>
      <c r="BI112" s="788"/>
      <c r="BJ112" s="788"/>
      <c r="BK112" s="788"/>
      <c r="BL112" s="788"/>
      <c r="BM112" s="788"/>
      <c r="BN112" s="788"/>
      <c r="BO112" s="788"/>
      <c r="BP112" s="789"/>
      <c r="BQ112" s="852">
        <v>10959498</v>
      </c>
      <c r="BR112" s="853"/>
      <c r="BS112" s="853"/>
      <c r="BT112" s="853"/>
      <c r="BU112" s="853"/>
      <c r="BV112" s="853">
        <v>9733460</v>
      </c>
      <c r="BW112" s="853"/>
      <c r="BX112" s="853"/>
      <c r="BY112" s="853"/>
      <c r="BZ112" s="853"/>
      <c r="CA112" s="853">
        <v>9131363</v>
      </c>
      <c r="CB112" s="853"/>
      <c r="CC112" s="853"/>
      <c r="CD112" s="853"/>
      <c r="CE112" s="853"/>
      <c r="CF112" s="911">
        <v>82.9</v>
      </c>
      <c r="CG112" s="912"/>
      <c r="CH112" s="912"/>
      <c r="CI112" s="912"/>
      <c r="CJ112" s="912"/>
      <c r="CK112" s="963"/>
      <c r="CL112" s="857"/>
      <c r="CM112" s="851" t="s">
        <v>445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128</v>
      </c>
      <c r="DH112" s="853"/>
      <c r="DI112" s="853"/>
      <c r="DJ112" s="853"/>
      <c r="DK112" s="853"/>
      <c r="DL112" s="853" t="s">
        <v>437</v>
      </c>
      <c r="DM112" s="853"/>
      <c r="DN112" s="853"/>
      <c r="DO112" s="853"/>
      <c r="DP112" s="853"/>
      <c r="DQ112" s="853" t="s">
        <v>437</v>
      </c>
      <c r="DR112" s="853"/>
      <c r="DS112" s="853"/>
      <c r="DT112" s="853"/>
      <c r="DU112" s="853"/>
      <c r="DV112" s="830" t="s">
        <v>437</v>
      </c>
      <c r="DW112" s="830"/>
      <c r="DX112" s="830"/>
      <c r="DY112" s="830"/>
      <c r="DZ112" s="831"/>
    </row>
    <row r="113" spans="1:130" s="207" customFormat="1" ht="26.25" customHeight="1" x14ac:dyDescent="0.15">
      <c r="A113" s="950"/>
      <c r="B113" s="951"/>
      <c r="C113" s="788" t="s">
        <v>446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956366</v>
      </c>
      <c r="AB113" s="955"/>
      <c r="AC113" s="955"/>
      <c r="AD113" s="955"/>
      <c r="AE113" s="956"/>
      <c r="AF113" s="957">
        <v>904376</v>
      </c>
      <c r="AG113" s="955"/>
      <c r="AH113" s="955"/>
      <c r="AI113" s="955"/>
      <c r="AJ113" s="956"/>
      <c r="AK113" s="957">
        <v>935155</v>
      </c>
      <c r="AL113" s="955"/>
      <c r="AM113" s="955"/>
      <c r="AN113" s="955"/>
      <c r="AO113" s="956"/>
      <c r="AP113" s="958">
        <v>8.5</v>
      </c>
      <c r="AQ113" s="959"/>
      <c r="AR113" s="959"/>
      <c r="AS113" s="959"/>
      <c r="AT113" s="960"/>
      <c r="AU113" s="968"/>
      <c r="AV113" s="969"/>
      <c r="AW113" s="969"/>
      <c r="AX113" s="969"/>
      <c r="AY113" s="969"/>
      <c r="AZ113" s="851" t="s">
        <v>447</v>
      </c>
      <c r="BA113" s="788"/>
      <c r="BB113" s="788"/>
      <c r="BC113" s="788"/>
      <c r="BD113" s="788"/>
      <c r="BE113" s="788"/>
      <c r="BF113" s="788"/>
      <c r="BG113" s="788"/>
      <c r="BH113" s="788"/>
      <c r="BI113" s="788"/>
      <c r="BJ113" s="788"/>
      <c r="BK113" s="788"/>
      <c r="BL113" s="788"/>
      <c r="BM113" s="788"/>
      <c r="BN113" s="788"/>
      <c r="BO113" s="788"/>
      <c r="BP113" s="789"/>
      <c r="BQ113" s="852">
        <v>442050</v>
      </c>
      <c r="BR113" s="853"/>
      <c r="BS113" s="853"/>
      <c r="BT113" s="853"/>
      <c r="BU113" s="853"/>
      <c r="BV113" s="853">
        <v>421335</v>
      </c>
      <c r="BW113" s="853"/>
      <c r="BX113" s="853"/>
      <c r="BY113" s="853"/>
      <c r="BZ113" s="853"/>
      <c r="CA113" s="853">
        <v>405878</v>
      </c>
      <c r="CB113" s="853"/>
      <c r="CC113" s="853"/>
      <c r="CD113" s="853"/>
      <c r="CE113" s="853"/>
      <c r="CF113" s="911">
        <v>3.7</v>
      </c>
      <c r="CG113" s="912"/>
      <c r="CH113" s="912"/>
      <c r="CI113" s="912"/>
      <c r="CJ113" s="912"/>
      <c r="CK113" s="963"/>
      <c r="CL113" s="857"/>
      <c r="CM113" s="851" t="s">
        <v>448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437</v>
      </c>
      <c r="DH113" s="816"/>
      <c r="DI113" s="816"/>
      <c r="DJ113" s="816"/>
      <c r="DK113" s="817"/>
      <c r="DL113" s="818" t="s">
        <v>128</v>
      </c>
      <c r="DM113" s="816"/>
      <c r="DN113" s="816"/>
      <c r="DO113" s="816"/>
      <c r="DP113" s="817"/>
      <c r="DQ113" s="818" t="s">
        <v>128</v>
      </c>
      <c r="DR113" s="816"/>
      <c r="DS113" s="816"/>
      <c r="DT113" s="816"/>
      <c r="DU113" s="817"/>
      <c r="DV113" s="860" t="s">
        <v>128</v>
      </c>
      <c r="DW113" s="861"/>
      <c r="DX113" s="861"/>
      <c r="DY113" s="861"/>
      <c r="DZ113" s="862"/>
    </row>
    <row r="114" spans="1:130" s="207" customFormat="1" ht="26.25" customHeight="1" x14ac:dyDescent="0.15">
      <c r="A114" s="950"/>
      <c r="B114" s="951"/>
      <c r="C114" s="788" t="s">
        <v>449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82212</v>
      </c>
      <c r="AB114" s="816"/>
      <c r="AC114" s="816"/>
      <c r="AD114" s="816"/>
      <c r="AE114" s="817"/>
      <c r="AF114" s="818">
        <v>59754</v>
      </c>
      <c r="AG114" s="816"/>
      <c r="AH114" s="816"/>
      <c r="AI114" s="816"/>
      <c r="AJ114" s="817"/>
      <c r="AK114" s="818">
        <v>60137</v>
      </c>
      <c r="AL114" s="816"/>
      <c r="AM114" s="816"/>
      <c r="AN114" s="816"/>
      <c r="AO114" s="817"/>
      <c r="AP114" s="860">
        <v>0.5</v>
      </c>
      <c r="AQ114" s="861"/>
      <c r="AR114" s="861"/>
      <c r="AS114" s="861"/>
      <c r="AT114" s="862"/>
      <c r="AU114" s="968"/>
      <c r="AV114" s="969"/>
      <c r="AW114" s="969"/>
      <c r="AX114" s="969"/>
      <c r="AY114" s="969"/>
      <c r="AZ114" s="851" t="s">
        <v>450</v>
      </c>
      <c r="BA114" s="788"/>
      <c r="BB114" s="788"/>
      <c r="BC114" s="788"/>
      <c r="BD114" s="788"/>
      <c r="BE114" s="788"/>
      <c r="BF114" s="788"/>
      <c r="BG114" s="788"/>
      <c r="BH114" s="788"/>
      <c r="BI114" s="788"/>
      <c r="BJ114" s="788"/>
      <c r="BK114" s="788"/>
      <c r="BL114" s="788"/>
      <c r="BM114" s="788"/>
      <c r="BN114" s="788"/>
      <c r="BO114" s="788"/>
      <c r="BP114" s="789"/>
      <c r="BQ114" s="852">
        <v>3737297</v>
      </c>
      <c r="BR114" s="853"/>
      <c r="BS114" s="853"/>
      <c r="BT114" s="853"/>
      <c r="BU114" s="853"/>
      <c r="BV114" s="853">
        <v>3712494</v>
      </c>
      <c r="BW114" s="853"/>
      <c r="BX114" s="853"/>
      <c r="BY114" s="853"/>
      <c r="BZ114" s="853"/>
      <c r="CA114" s="853">
        <v>3668920</v>
      </c>
      <c r="CB114" s="853"/>
      <c r="CC114" s="853"/>
      <c r="CD114" s="853"/>
      <c r="CE114" s="853"/>
      <c r="CF114" s="911">
        <v>33.299999999999997</v>
      </c>
      <c r="CG114" s="912"/>
      <c r="CH114" s="912"/>
      <c r="CI114" s="912"/>
      <c r="CJ114" s="912"/>
      <c r="CK114" s="963"/>
      <c r="CL114" s="857"/>
      <c r="CM114" s="851" t="s">
        <v>451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128</v>
      </c>
      <c r="DH114" s="816"/>
      <c r="DI114" s="816"/>
      <c r="DJ114" s="816"/>
      <c r="DK114" s="817"/>
      <c r="DL114" s="818" t="s">
        <v>437</v>
      </c>
      <c r="DM114" s="816"/>
      <c r="DN114" s="816"/>
      <c r="DO114" s="816"/>
      <c r="DP114" s="817"/>
      <c r="DQ114" s="818" t="s">
        <v>437</v>
      </c>
      <c r="DR114" s="816"/>
      <c r="DS114" s="816"/>
      <c r="DT114" s="816"/>
      <c r="DU114" s="817"/>
      <c r="DV114" s="860" t="s">
        <v>437</v>
      </c>
      <c r="DW114" s="861"/>
      <c r="DX114" s="861"/>
      <c r="DY114" s="861"/>
      <c r="DZ114" s="862"/>
    </row>
    <row r="115" spans="1:130" s="207" customFormat="1" ht="26.25" customHeight="1" x14ac:dyDescent="0.15">
      <c r="A115" s="950"/>
      <c r="B115" s="951"/>
      <c r="C115" s="788" t="s">
        <v>452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1114</v>
      </c>
      <c r="AB115" s="955"/>
      <c r="AC115" s="955"/>
      <c r="AD115" s="955"/>
      <c r="AE115" s="956"/>
      <c r="AF115" s="957">
        <v>229</v>
      </c>
      <c r="AG115" s="955"/>
      <c r="AH115" s="955"/>
      <c r="AI115" s="955"/>
      <c r="AJ115" s="956"/>
      <c r="AK115" s="957">
        <v>121</v>
      </c>
      <c r="AL115" s="955"/>
      <c r="AM115" s="955"/>
      <c r="AN115" s="955"/>
      <c r="AO115" s="956"/>
      <c r="AP115" s="958">
        <v>0</v>
      </c>
      <c r="AQ115" s="959"/>
      <c r="AR115" s="959"/>
      <c r="AS115" s="959"/>
      <c r="AT115" s="960"/>
      <c r="AU115" s="968"/>
      <c r="AV115" s="969"/>
      <c r="AW115" s="969"/>
      <c r="AX115" s="969"/>
      <c r="AY115" s="969"/>
      <c r="AZ115" s="851" t="s">
        <v>453</v>
      </c>
      <c r="BA115" s="788"/>
      <c r="BB115" s="788"/>
      <c r="BC115" s="788"/>
      <c r="BD115" s="788"/>
      <c r="BE115" s="788"/>
      <c r="BF115" s="788"/>
      <c r="BG115" s="788"/>
      <c r="BH115" s="788"/>
      <c r="BI115" s="788"/>
      <c r="BJ115" s="788"/>
      <c r="BK115" s="788"/>
      <c r="BL115" s="788"/>
      <c r="BM115" s="788"/>
      <c r="BN115" s="788"/>
      <c r="BO115" s="788"/>
      <c r="BP115" s="789"/>
      <c r="BQ115" s="852" t="s">
        <v>128</v>
      </c>
      <c r="BR115" s="853"/>
      <c r="BS115" s="853"/>
      <c r="BT115" s="853"/>
      <c r="BU115" s="853"/>
      <c r="BV115" s="853">
        <v>2080</v>
      </c>
      <c r="BW115" s="853"/>
      <c r="BX115" s="853"/>
      <c r="BY115" s="853"/>
      <c r="BZ115" s="853"/>
      <c r="CA115" s="853" t="s">
        <v>437</v>
      </c>
      <c r="CB115" s="853"/>
      <c r="CC115" s="853"/>
      <c r="CD115" s="853"/>
      <c r="CE115" s="853"/>
      <c r="CF115" s="911" t="s">
        <v>128</v>
      </c>
      <c r="CG115" s="912"/>
      <c r="CH115" s="912"/>
      <c r="CI115" s="912"/>
      <c r="CJ115" s="912"/>
      <c r="CK115" s="963"/>
      <c r="CL115" s="857"/>
      <c r="CM115" s="851" t="s">
        <v>454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437</v>
      </c>
      <c r="DH115" s="816"/>
      <c r="DI115" s="816"/>
      <c r="DJ115" s="816"/>
      <c r="DK115" s="817"/>
      <c r="DL115" s="818" t="s">
        <v>437</v>
      </c>
      <c r="DM115" s="816"/>
      <c r="DN115" s="816"/>
      <c r="DO115" s="816"/>
      <c r="DP115" s="817"/>
      <c r="DQ115" s="818" t="s">
        <v>128</v>
      </c>
      <c r="DR115" s="816"/>
      <c r="DS115" s="816"/>
      <c r="DT115" s="816"/>
      <c r="DU115" s="817"/>
      <c r="DV115" s="860" t="s">
        <v>128</v>
      </c>
      <c r="DW115" s="861"/>
      <c r="DX115" s="861"/>
      <c r="DY115" s="861"/>
      <c r="DZ115" s="862"/>
    </row>
    <row r="116" spans="1:130" s="207" customFormat="1" ht="26.25" customHeight="1" x14ac:dyDescent="0.15">
      <c r="A116" s="952"/>
      <c r="B116" s="953"/>
      <c r="C116" s="875" t="s">
        <v>455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128</v>
      </c>
      <c r="AB116" s="816"/>
      <c r="AC116" s="816"/>
      <c r="AD116" s="816"/>
      <c r="AE116" s="817"/>
      <c r="AF116" s="818" t="s">
        <v>437</v>
      </c>
      <c r="AG116" s="816"/>
      <c r="AH116" s="816"/>
      <c r="AI116" s="816"/>
      <c r="AJ116" s="817"/>
      <c r="AK116" s="818" t="s">
        <v>437</v>
      </c>
      <c r="AL116" s="816"/>
      <c r="AM116" s="816"/>
      <c r="AN116" s="816"/>
      <c r="AO116" s="817"/>
      <c r="AP116" s="860" t="s">
        <v>128</v>
      </c>
      <c r="AQ116" s="861"/>
      <c r="AR116" s="861"/>
      <c r="AS116" s="861"/>
      <c r="AT116" s="862"/>
      <c r="AU116" s="968"/>
      <c r="AV116" s="969"/>
      <c r="AW116" s="969"/>
      <c r="AX116" s="969"/>
      <c r="AY116" s="969"/>
      <c r="AZ116" s="945" t="s">
        <v>456</v>
      </c>
      <c r="BA116" s="946"/>
      <c r="BB116" s="946"/>
      <c r="BC116" s="946"/>
      <c r="BD116" s="946"/>
      <c r="BE116" s="946"/>
      <c r="BF116" s="946"/>
      <c r="BG116" s="946"/>
      <c r="BH116" s="946"/>
      <c r="BI116" s="946"/>
      <c r="BJ116" s="946"/>
      <c r="BK116" s="946"/>
      <c r="BL116" s="946"/>
      <c r="BM116" s="946"/>
      <c r="BN116" s="946"/>
      <c r="BO116" s="946"/>
      <c r="BP116" s="947"/>
      <c r="BQ116" s="852" t="s">
        <v>128</v>
      </c>
      <c r="BR116" s="853"/>
      <c r="BS116" s="853"/>
      <c r="BT116" s="853"/>
      <c r="BU116" s="853"/>
      <c r="BV116" s="853" t="s">
        <v>437</v>
      </c>
      <c r="BW116" s="853"/>
      <c r="BX116" s="853"/>
      <c r="BY116" s="853"/>
      <c r="BZ116" s="853"/>
      <c r="CA116" s="853" t="s">
        <v>128</v>
      </c>
      <c r="CB116" s="853"/>
      <c r="CC116" s="853"/>
      <c r="CD116" s="853"/>
      <c r="CE116" s="853"/>
      <c r="CF116" s="911" t="s">
        <v>128</v>
      </c>
      <c r="CG116" s="912"/>
      <c r="CH116" s="912"/>
      <c r="CI116" s="912"/>
      <c r="CJ116" s="912"/>
      <c r="CK116" s="963"/>
      <c r="CL116" s="857"/>
      <c r="CM116" s="851" t="s">
        <v>457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437</v>
      </c>
      <c r="DH116" s="816"/>
      <c r="DI116" s="816"/>
      <c r="DJ116" s="816"/>
      <c r="DK116" s="817"/>
      <c r="DL116" s="818" t="s">
        <v>439</v>
      </c>
      <c r="DM116" s="816"/>
      <c r="DN116" s="816"/>
      <c r="DO116" s="816"/>
      <c r="DP116" s="817"/>
      <c r="DQ116" s="818" t="s">
        <v>437</v>
      </c>
      <c r="DR116" s="816"/>
      <c r="DS116" s="816"/>
      <c r="DT116" s="816"/>
      <c r="DU116" s="817"/>
      <c r="DV116" s="860" t="s">
        <v>128</v>
      </c>
      <c r="DW116" s="861"/>
      <c r="DX116" s="861"/>
      <c r="DY116" s="861"/>
      <c r="DZ116" s="862"/>
    </row>
    <row r="117" spans="1:130" s="207" customFormat="1" ht="26.25" customHeight="1" x14ac:dyDescent="0.15">
      <c r="A117" s="93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458</v>
      </c>
      <c r="Z117" s="933"/>
      <c r="AA117" s="938">
        <v>3525591</v>
      </c>
      <c r="AB117" s="939"/>
      <c r="AC117" s="939"/>
      <c r="AD117" s="939"/>
      <c r="AE117" s="940"/>
      <c r="AF117" s="941">
        <v>3567867</v>
      </c>
      <c r="AG117" s="939"/>
      <c r="AH117" s="939"/>
      <c r="AI117" s="939"/>
      <c r="AJ117" s="940"/>
      <c r="AK117" s="941">
        <v>3604867</v>
      </c>
      <c r="AL117" s="939"/>
      <c r="AM117" s="939"/>
      <c r="AN117" s="939"/>
      <c r="AO117" s="940"/>
      <c r="AP117" s="942"/>
      <c r="AQ117" s="943"/>
      <c r="AR117" s="943"/>
      <c r="AS117" s="943"/>
      <c r="AT117" s="944"/>
      <c r="AU117" s="968"/>
      <c r="AV117" s="969"/>
      <c r="AW117" s="969"/>
      <c r="AX117" s="969"/>
      <c r="AY117" s="969"/>
      <c r="AZ117" s="899" t="s">
        <v>459</v>
      </c>
      <c r="BA117" s="900"/>
      <c r="BB117" s="900"/>
      <c r="BC117" s="900"/>
      <c r="BD117" s="900"/>
      <c r="BE117" s="900"/>
      <c r="BF117" s="900"/>
      <c r="BG117" s="900"/>
      <c r="BH117" s="900"/>
      <c r="BI117" s="900"/>
      <c r="BJ117" s="900"/>
      <c r="BK117" s="900"/>
      <c r="BL117" s="900"/>
      <c r="BM117" s="900"/>
      <c r="BN117" s="900"/>
      <c r="BO117" s="900"/>
      <c r="BP117" s="901"/>
      <c r="BQ117" s="852" t="s">
        <v>437</v>
      </c>
      <c r="BR117" s="853"/>
      <c r="BS117" s="853"/>
      <c r="BT117" s="853"/>
      <c r="BU117" s="853"/>
      <c r="BV117" s="853" t="s">
        <v>437</v>
      </c>
      <c r="BW117" s="853"/>
      <c r="BX117" s="853"/>
      <c r="BY117" s="853"/>
      <c r="BZ117" s="853"/>
      <c r="CA117" s="853" t="s">
        <v>128</v>
      </c>
      <c r="CB117" s="853"/>
      <c r="CC117" s="853"/>
      <c r="CD117" s="853"/>
      <c r="CE117" s="853"/>
      <c r="CF117" s="911" t="s">
        <v>128</v>
      </c>
      <c r="CG117" s="912"/>
      <c r="CH117" s="912"/>
      <c r="CI117" s="912"/>
      <c r="CJ117" s="912"/>
      <c r="CK117" s="963"/>
      <c r="CL117" s="857"/>
      <c r="CM117" s="851" t="s">
        <v>460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128</v>
      </c>
      <c r="DH117" s="816"/>
      <c r="DI117" s="816"/>
      <c r="DJ117" s="816"/>
      <c r="DK117" s="817"/>
      <c r="DL117" s="818" t="s">
        <v>128</v>
      </c>
      <c r="DM117" s="816"/>
      <c r="DN117" s="816"/>
      <c r="DO117" s="816"/>
      <c r="DP117" s="817"/>
      <c r="DQ117" s="818" t="s">
        <v>128</v>
      </c>
      <c r="DR117" s="816"/>
      <c r="DS117" s="816"/>
      <c r="DT117" s="816"/>
      <c r="DU117" s="817"/>
      <c r="DV117" s="860" t="s">
        <v>128</v>
      </c>
      <c r="DW117" s="861"/>
      <c r="DX117" s="861"/>
      <c r="DY117" s="861"/>
      <c r="DZ117" s="862"/>
    </row>
    <row r="118" spans="1:130" s="207" customFormat="1" ht="26.25" customHeight="1" x14ac:dyDescent="0.15">
      <c r="A118" s="931" t="s">
        <v>432</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429</v>
      </c>
      <c r="AB118" s="932"/>
      <c r="AC118" s="932"/>
      <c r="AD118" s="932"/>
      <c r="AE118" s="933"/>
      <c r="AF118" s="934" t="s">
        <v>430</v>
      </c>
      <c r="AG118" s="932"/>
      <c r="AH118" s="932"/>
      <c r="AI118" s="932"/>
      <c r="AJ118" s="933"/>
      <c r="AK118" s="934" t="s">
        <v>310</v>
      </c>
      <c r="AL118" s="932"/>
      <c r="AM118" s="932"/>
      <c r="AN118" s="932"/>
      <c r="AO118" s="933"/>
      <c r="AP118" s="935" t="s">
        <v>431</v>
      </c>
      <c r="AQ118" s="936"/>
      <c r="AR118" s="936"/>
      <c r="AS118" s="936"/>
      <c r="AT118" s="937"/>
      <c r="AU118" s="968"/>
      <c r="AV118" s="969"/>
      <c r="AW118" s="969"/>
      <c r="AX118" s="969"/>
      <c r="AY118" s="969"/>
      <c r="AZ118" s="874" t="s">
        <v>461</v>
      </c>
      <c r="BA118" s="875"/>
      <c r="BB118" s="875"/>
      <c r="BC118" s="875"/>
      <c r="BD118" s="875"/>
      <c r="BE118" s="875"/>
      <c r="BF118" s="875"/>
      <c r="BG118" s="875"/>
      <c r="BH118" s="875"/>
      <c r="BI118" s="875"/>
      <c r="BJ118" s="875"/>
      <c r="BK118" s="875"/>
      <c r="BL118" s="875"/>
      <c r="BM118" s="875"/>
      <c r="BN118" s="875"/>
      <c r="BO118" s="875"/>
      <c r="BP118" s="876"/>
      <c r="BQ118" s="915" t="s">
        <v>437</v>
      </c>
      <c r="BR118" s="881"/>
      <c r="BS118" s="881"/>
      <c r="BT118" s="881"/>
      <c r="BU118" s="881"/>
      <c r="BV118" s="881" t="s">
        <v>128</v>
      </c>
      <c r="BW118" s="881"/>
      <c r="BX118" s="881"/>
      <c r="BY118" s="881"/>
      <c r="BZ118" s="881"/>
      <c r="CA118" s="881" t="s">
        <v>128</v>
      </c>
      <c r="CB118" s="881"/>
      <c r="CC118" s="881"/>
      <c r="CD118" s="881"/>
      <c r="CE118" s="881"/>
      <c r="CF118" s="911" t="s">
        <v>437</v>
      </c>
      <c r="CG118" s="912"/>
      <c r="CH118" s="912"/>
      <c r="CI118" s="912"/>
      <c r="CJ118" s="912"/>
      <c r="CK118" s="963"/>
      <c r="CL118" s="857"/>
      <c r="CM118" s="851" t="s">
        <v>462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128</v>
      </c>
      <c r="DH118" s="816"/>
      <c r="DI118" s="816"/>
      <c r="DJ118" s="816"/>
      <c r="DK118" s="817"/>
      <c r="DL118" s="818" t="s">
        <v>437</v>
      </c>
      <c r="DM118" s="816"/>
      <c r="DN118" s="816"/>
      <c r="DO118" s="816"/>
      <c r="DP118" s="817"/>
      <c r="DQ118" s="818" t="s">
        <v>437</v>
      </c>
      <c r="DR118" s="816"/>
      <c r="DS118" s="816"/>
      <c r="DT118" s="816"/>
      <c r="DU118" s="817"/>
      <c r="DV118" s="860" t="s">
        <v>437</v>
      </c>
      <c r="DW118" s="861"/>
      <c r="DX118" s="861"/>
      <c r="DY118" s="861"/>
      <c r="DZ118" s="862"/>
    </row>
    <row r="119" spans="1:130" s="207" customFormat="1" ht="26.25" customHeight="1" x14ac:dyDescent="0.15">
      <c r="A119" s="854" t="s">
        <v>435</v>
      </c>
      <c r="B119" s="855"/>
      <c r="C119" s="896" t="s">
        <v>436</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437</v>
      </c>
      <c r="AB119" s="925"/>
      <c r="AC119" s="925"/>
      <c r="AD119" s="925"/>
      <c r="AE119" s="926"/>
      <c r="AF119" s="927" t="s">
        <v>437</v>
      </c>
      <c r="AG119" s="925"/>
      <c r="AH119" s="925"/>
      <c r="AI119" s="925"/>
      <c r="AJ119" s="926"/>
      <c r="AK119" s="927" t="s">
        <v>437</v>
      </c>
      <c r="AL119" s="925"/>
      <c r="AM119" s="925"/>
      <c r="AN119" s="925"/>
      <c r="AO119" s="926"/>
      <c r="AP119" s="928" t="s">
        <v>437</v>
      </c>
      <c r="AQ119" s="929"/>
      <c r="AR119" s="929"/>
      <c r="AS119" s="929"/>
      <c r="AT119" s="930"/>
      <c r="AU119" s="970"/>
      <c r="AV119" s="971"/>
      <c r="AW119" s="971"/>
      <c r="AX119" s="971"/>
      <c r="AY119" s="971"/>
      <c r="AZ119" s="228" t="s">
        <v>187</v>
      </c>
      <c r="BA119" s="228"/>
      <c r="BB119" s="228"/>
      <c r="BC119" s="228"/>
      <c r="BD119" s="228"/>
      <c r="BE119" s="228"/>
      <c r="BF119" s="228"/>
      <c r="BG119" s="228"/>
      <c r="BH119" s="228"/>
      <c r="BI119" s="228"/>
      <c r="BJ119" s="228"/>
      <c r="BK119" s="228"/>
      <c r="BL119" s="228"/>
      <c r="BM119" s="228"/>
      <c r="BN119" s="228"/>
      <c r="BO119" s="913" t="s">
        <v>463</v>
      </c>
      <c r="BP119" s="914"/>
      <c r="BQ119" s="915">
        <v>40498212</v>
      </c>
      <c r="BR119" s="881"/>
      <c r="BS119" s="881"/>
      <c r="BT119" s="881"/>
      <c r="BU119" s="881"/>
      <c r="BV119" s="881">
        <v>38555465</v>
      </c>
      <c r="BW119" s="881"/>
      <c r="BX119" s="881"/>
      <c r="BY119" s="881"/>
      <c r="BZ119" s="881"/>
      <c r="CA119" s="881">
        <v>37269344</v>
      </c>
      <c r="CB119" s="881"/>
      <c r="CC119" s="881"/>
      <c r="CD119" s="881"/>
      <c r="CE119" s="881"/>
      <c r="CF119" s="784"/>
      <c r="CG119" s="785"/>
      <c r="CH119" s="785"/>
      <c r="CI119" s="785"/>
      <c r="CJ119" s="870"/>
      <c r="CK119" s="964"/>
      <c r="CL119" s="859"/>
      <c r="CM119" s="874" t="s">
        <v>464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343</v>
      </c>
      <c r="DH119" s="800"/>
      <c r="DI119" s="800"/>
      <c r="DJ119" s="800"/>
      <c r="DK119" s="801"/>
      <c r="DL119" s="802">
        <v>119</v>
      </c>
      <c r="DM119" s="800"/>
      <c r="DN119" s="800"/>
      <c r="DO119" s="800"/>
      <c r="DP119" s="801"/>
      <c r="DQ119" s="802" t="s">
        <v>128</v>
      </c>
      <c r="DR119" s="800"/>
      <c r="DS119" s="800"/>
      <c r="DT119" s="800"/>
      <c r="DU119" s="801"/>
      <c r="DV119" s="884" t="s">
        <v>128</v>
      </c>
      <c r="DW119" s="885"/>
      <c r="DX119" s="885"/>
      <c r="DY119" s="885"/>
      <c r="DZ119" s="886"/>
    </row>
    <row r="120" spans="1:130" s="207" customFormat="1" ht="26.25" customHeight="1" x14ac:dyDescent="0.15">
      <c r="A120" s="856"/>
      <c r="B120" s="857"/>
      <c r="C120" s="851" t="s">
        <v>441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128</v>
      </c>
      <c r="AB120" s="816"/>
      <c r="AC120" s="816"/>
      <c r="AD120" s="816"/>
      <c r="AE120" s="817"/>
      <c r="AF120" s="818" t="s">
        <v>128</v>
      </c>
      <c r="AG120" s="816"/>
      <c r="AH120" s="816"/>
      <c r="AI120" s="816"/>
      <c r="AJ120" s="817"/>
      <c r="AK120" s="818" t="s">
        <v>128</v>
      </c>
      <c r="AL120" s="816"/>
      <c r="AM120" s="816"/>
      <c r="AN120" s="816"/>
      <c r="AO120" s="817"/>
      <c r="AP120" s="860" t="s">
        <v>128</v>
      </c>
      <c r="AQ120" s="861"/>
      <c r="AR120" s="861"/>
      <c r="AS120" s="861"/>
      <c r="AT120" s="862"/>
      <c r="AU120" s="916" t="s">
        <v>465</v>
      </c>
      <c r="AV120" s="917"/>
      <c r="AW120" s="917"/>
      <c r="AX120" s="917"/>
      <c r="AY120" s="918"/>
      <c r="AZ120" s="896" t="s">
        <v>466</v>
      </c>
      <c r="BA120" s="844"/>
      <c r="BB120" s="844"/>
      <c r="BC120" s="844"/>
      <c r="BD120" s="844"/>
      <c r="BE120" s="844"/>
      <c r="BF120" s="844"/>
      <c r="BG120" s="844"/>
      <c r="BH120" s="844"/>
      <c r="BI120" s="844"/>
      <c r="BJ120" s="844"/>
      <c r="BK120" s="844"/>
      <c r="BL120" s="844"/>
      <c r="BM120" s="844"/>
      <c r="BN120" s="844"/>
      <c r="BO120" s="844"/>
      <c r="BP120" s="845"/>
      <c r="BQ120" s="897">
        <v>12736243</v>
      </c>
      <c r="BR120" s="878"/>
      <c r="BS120" s="878"/>
      <c r="BT120" s="878"/>
      <c r="BU120" s="878"/>
      <c r="BV120" s="878">
        <v>13739957</v>
      </c>
      <c r="BW120" s="878"/>
      <c r="BX120" s="878"/>
      <c r="BY120" s="878"/>
      <c r="BZ120" s="878"/>
      <c r="CA120" s="878">
        <v>13345655</v>
      </c>
      <c r="CB120" s="878"/>
      <c r="CC120" s="878"/>
      <c r="CD120" s="878"/>
      <c r="CE120" s="878"/>
      <c r="CF120" s="902">
        <v>121.2</v>
      </c>
      <c r="CG120" s="903"/>
      <c r="CH120" s="903"/>
      <c r="CI120" s="903"/>
      <c r="CJ120" s="903"/>
      <c r="CK120" s="904" t="s">
        <v>467</v>
      </c>
      <c r="CL120" s="888"/>
      <c r="CM120" s="888"/>
      <c r="CN120" s="888"/>
      <c r="CO120" s="889"/>
      <c r="CP120" s="908" t="s">
        <v>413</v>
      </c>
      <c r="CQ120" s="909"/>
      <c r="CR120" s="909"/>
      <c r="CS120" s="909"/>
      <c r="CT120" s="909"/>
      <c r="CU120" s="909"/>
      <c r="CV120" s="909"/>
      <c r="CW120" s="909"/>
      <c r="CX120" s="909"/>
      <c r="CY120" s="909"/>
      <c r="CZ120" s="909"/>
      <c r="DA120" s="909"/>
      <c r="DB120" s="909"/>
      <c r="DC120" s="909"/>
      <c r="DD120" s="909"/>
      <c r="DE120" s="909"/>
      <c r="DF120" s="910"/>
      <c r="DG120" s="897">
        <v>10918369</v>
      </c>
      <c r="DH120" s="878"/>
      <c r="DI120" s="878"/>
      <c r="DJ120" s="878"/>
      <c r="DK120" s="878"/>
      <c r="DL120" s="878">
        <v>9704763</v>
      </c>
      <c r="DM120" s="878"/>
      <c r="DN120" s="878"/>
      <c r="DO120" s="878"/>
      <c r="DP120" s="878"/>
      <c r="DQ120" s="878">
        <v>9040069</v>
      </c>
      <c r="DR120" s="878"/>
      <c r="DS120" s="878"/>
      <c r="DT120" s="878"/>
      <c r="DU120" s="878"/>
      <c r="DV120" s="879">
        <v>82.1</v>
      </c>
      <c r="DW120" s="879"/>
      <c r="DX120" s="879"/>
      <c r="DY120" s="879"/>
      <c r="DZ120" s="880"/>
    </row>
    <row r="121" spans="1:130" s="207" customFormat="1" ht="26.25" customHeight="1" x14ac:dyDescent="0.15">
      <c r="A121" s="856"/>
      <c r="B121" s="857"/>
      <c r="C121" s="899" t="s">
        <v>468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128</v>
      </c>
      <c r="AB121" s="816"/>
      <c r="AC121" s="816"/>
      <c r="AD121" s="816"/>
      <c r="AE121" s="817"/>
      <c r="AF121" s="818" t="s">
        <v>437</v>
      </c>
      <c r="AG121" s="816"/>
      <c r="AH121" s="816"/>
      <c r="AI121" s="816"/>
      <c r="AJ121" s="817"/>
      <c r="AK121" s="818" t="s">
        <v>128</v>
      </c>
      <c r="AL121" s="816"/>
      <c r="AM121" s="816"/>
      <c r="AN121" s="816"/>
      <c r="AO121" s="817"/>
      <c r="AP121" s="860" t="s">
        <v>128</v>
      </c>
      <c r="AQ121" s="861"/>
      <c r="AR121" s="861"/>
      <c r="AS121" s="861"/>
      <c r="AT121" s="862"/>
      <c r="AU121" s="919"/>
      <c r="AV121" s="920"/>
      <c r="AW121" s="920"/>
      <c r="AX121" s="920"/>
      <c r="AY121" s="921"/>
      <c r="AZ121" s="851" t="s">
        <v>469</v>
      </c>
      <c r="BA121" s="788"/>
      <c r="BB121" s="788"/>
      <c r="BC121" s="788"/>
      <c r="BD121" s="788"/>
      <c r="BE121" s="788"/>
      <c r="BF121" s="788"/>
      <c r="BG121" s="788"/>
      <c r="BH121" s="788"/>
      <c r="BI121" s="788"/>
      <c r="BJ121" s="788"/>
      <c r="BK121" s="788"/>
      <c r="BL121" s="788"/>
      <c r="BM121" s="788"/>
      <c r="BN121" s="788"/>
      <c r="BO121" s="788"/>
      <c r="BP121" s="789"/>
      <c r="BQ121" s="852">
        <v>220342</v>
      </c>
      <c r="BR121" s="853"/>
      <c r="BS121" s="853"/>
      <c r="BT121" s="853"/>
      <c r="BU121" s="853"/>
      <c r="BV121" s="853">
        <v>195307</v>
      </c>
      <c r="BW121" s="853"/>
      <c r="BX121" s="853"/>
      <c r="BY121" s="853"/>
      <c r="BZ121" s="853"/>
      <c r="CA121" s="853">
        <v>166464</v>
      </c>
      <c r="CB121" s="853"/>
      <c r="CC121" s="853"/>
      <c r="CD121" s="853"/>
      <c r="CE121" s="853"/>
      <c r="CF121" s="911">
        <v>1.5</v>
      </c>
      <c r="CG121" s="912"/>
      <c r="CH121" s="912"/>
      <c r="CI121" s="912"/>
      <c r="CJ121" s="912"/>
      <c r="CK121" s="905"/>
      <c r="CL121" s="891"/>
      <c r="CM121" s="891"/>
      <c r="CN121" s="891"/>
      <c r="CO121" s="892"/>
      <c r="CP121" s="871" t="s">
        <v>470</v>
      </c>
      <c r="CQ121" s="872"/>
      <c r="CR121" s="872"/>
      <c r="CS121" s="872"/>
      <c r="CT121" s="872"/>
      <c r="CU121" s="872"/>
      <c r="CV121" s="872"/>
      <c r="CW121" s="872"/>
      <c r="CX121" s="872"/>
      <c r="CY121" s="872"/>
      <c r="CZ121" s="872"/>
      <c r="DA121" s="872"/>
      <c r="DB121" s="872"/>
      <c r="DC121" s="872"/>
      <c r="DD121" s="872"/>
      <c r="DE121" s="872"/>
      <c r="DF121" s="873"/>
      <c r="DG121" s="852">
        <v>41129</v>
      </c>
      <c r="DH121" s="853"/>
      <c r="DI121" s="853"/>
      <c r="DJ121" s="853"/>
      <c r="DK121" s="853"/>
      <c r="DL121" s="853">
        <v>28697</v>
      </c>
      <c r="DM121" s="853"/>
      <c r="DN121" s="853"/>
      <c r="DO121" s="853"/>
      <c r="DP121" s="853"/>
      <c r="DQ121" s="853">
        <v>91294</v>
      </c>
      <c r="DR121" s="853"/>
      <c r="DS121" s="853"/>
      <c r="DT121" s="853"/>
      <c r="DU121" s="853"/>
      <c r="DV121" s="830">
        <v>0.8</v>
      </c>
      <c r="DW121" s="830"/>
      <c r="DX121" s="830"/>
      <c r="DY121" s="830"/>
      <c r="DZ121" s="831"/>
    </row>
    <row r="122" spans="1:130" s="207" customFormat="1" ht="26.25" customHeight="1" x14ac:dyDescent="0.15">
      <c r="A122" s="856"/>
      <c r="B122" s="857"/>
      <c r="C122" s="851" t="s">
        <v>451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128</v>
      </c>
      <c r="AB122" s="816"/>
      <c r="AC122" s="816"/>
      <c r="AD122" s="816"/>
      <c r="AE122" s="817"/>
      <c r="AF122" s="818" t="s">
        <v>128</v>
      </c>
      <c r="AG122" s="816"/>
      <c r="AH122" s="816"/>
      <c r="AI122" s="816"/>
      <c r="AJ122" s="817"/>
      <c r="AK122" s="818" t="s">
        <v>128</v>
      </c>
      <c r="AL122" s="816"/>
      <c r="AM122" s="816"/>
      <c r="AN122" s="816"/>
      <c r="AO122" s="817"/>
      <c r="AP122" s="860" t="s">
        <v>128</v>
      </c>
      <c r="AQ122" s="861"/>
      <c r="AR122" s="861"/>
      <c r="AS122" s="861"/>
      <c r="AT122" s="862"/>
      <c r="AU122" s="919"/>
      <c r="AV122" s="920"/>
      <c r="AW122" s="920"/>
      <c r="AX122" s="920"/>
      <c r="AY122" s="921"/>
      <c r="AZ122" s="874" t="s">
        <v>471</v>
      </c>
      <c r="BA122" s="875"/>
      <c r="BB122" s="875"/>
      <c r="BC122" s="875"/>
      <c r="BD122" s="875"/>
      <c r="BE122" s="875"/>
      <c r="BF122" s="875"/>
      <c r="BG122" s="875"/>
      <c r="BH122" s="875"/>
      <c r="BI122" s="875"/>
      <c r="BJ122" s="875"/>
      <c r="BK122" s="875"/>
      <c r="BL122" s="875"/>
      <c r="BM122" s="875"/>
      <c r="BN122" s="875"/>
      <c r="BO122" s="875"/>
      <c r="BP122" s="876"/>
      <c r="BQ122" s="915">
        <v>25792788</v>
      </c>
      <c r="BR122" s="881"/>
      <c r="BS122" s="881"/>
      <c r="BT122" s="881"/>
      <c r="BU122" s="881"/>
      <c r="BV122" s="881">
        <v>24770349</v>
      </c>
      <c r="BW122" s="881"/>
      <c r="BX122" s="881"/>
      <c r="BY122" s="881"/>
      <c r="BZ122" s="881"/>
      <c r="CA122" s="881">
        <v>23984657</v>
      </c>
      <c r="CB122" s="881"/>
      <c r="CC122" s="881"/>
      <c r="CD122" s="881"/>
      <c r="CE122" s="881"/>
      <c r="CF122" s="882">
        <v>217.8</v>
      </c>
      <c r="CG122" s="883"/>
      <c r="CH122" s="883"/>
      <c r="CI122" s="883"/>
      <c r="CJ122" s="883"/>
      <c r="CK122" s="905"/>
      <c r="CL122" s="891"/>
      <c r="CM122" s="891"/>
      <c r="CN122" s="891"/>
      <c r="CO122" s="892"/>
      <c r="CP122" s="871" t="s">
        <v>409</v>
      </c>
      <c r="CQ122" s="872"/>
      <c r="CR122" s="872"/>
      <c r="CS122" s="872"/>
      <c r="CT122" s="872"/>
      <c r="CU122" s="872"/>
      <c r="CV122" s="872"/>
      <c r="CW122" s="872"/>
      <c r="CX122" s="872"/>
      <c r="CY122" s="872"/>
      <c r="CZ122" s="872"/>
      <c r="DA122" s="872"/>
      <c r="DB122" s="872"/>
      <c r="DC122" s="872"/>
      <c r="DD122" s="872"/>
      <c r="DE122" s="872"/>
      <c r="DF122" s="873"/>
      <c r="DG122" s="852" t="s">
        <v>128</v>
      </c>
      <c r="DH122" s="853"/>
      <c r="DI122" s="853"/>
      <c r="DJ122" s="853"/>
      <c r="DK122" s="853"/>
      <c r="DL122" s="853" t="s">
        <v>128</v>
      </c>
      <c r="DM122" s="853"/>
      <c r="DN122" s="853"/>
      <c r="DO122" s="853"/>
      <c r="DP122" s="853"/>
      <c r="DQ122" s="853" t="s">
        <v>128</v>
      </c>
      <c r="DR122" s="853"/>
      <c r="DS122" s="853"/>
      <c r="DT122" s="853"/>
      <c r="DU122" s="853"/>
      <c r="DV122" s="830" t="s">
        <v>128</v>
      </c>
      <c r="DW122" s="830"/>
      <c r="DX122" s="830"/>
      <c r="DY122" s="830"/>
      <c r="DZ122" s="831"/>
    </row>
    <row r="123" spans="1:130" s="207" customFormat="1" ht="26.25" customHeight="1" x14ac:dyDescent="0.15">
      <c r="A123" s="856"/>
      <c r="B123" s="857"/>
      <c r="C123" s="851" t="s">
        <v>457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128</v>
      </c>
      <c r="AB123" s="816"/>
      <c r="AC123" s="816"/>
      <c r="AD123" s="816"/>
      <c r="AE123" s="817"/>
      <c r="AF123" s="818" t="s">
        <v>128</v>
      </c>
      <c r="AG123" s="816"/>
      <c r="AH123" s="816"/>
      <c r="AI123" s="816"/>
      <c r="AJ123" s="817"/>
      <c r="AK123" s="818" t="s">
        <v>128</v>
      </c>
      <c r="AL123" s="816"/>
      <c r="AM123" s="816"/>
      <c r="AN123" s="816"/>
      <c r="AO123" s="817"/>
      <c r="AP123" s="860" t="s">
        <v>128</v>
      </c>
      <c r="AQ123" s="861"/>
      <c r="AR123" s="861"/>
      <c r="AS123" s="861"/>
      <c r="AT123" s="862"/>
      <c r="AU123" s="922"/>
      <c r="AV123" s="923"/>
      <c r="AW123" s="923"/>
      <c r="AX123" s="923"/>
      <c r="AY123" s="923"/>
      <c r="AZ123" s="228" t="s">
        <v>187</v>
      </c>
      <c r="BA123" s="228"/>
      <c r="BB123" s="228"/>
      <c r="BC123" s="228"/>
      <c r="BD123" s="228"/>
      <c r="BE123" s="228"/>
      <c r="BF123" s="228"/>
      <c r="BG123" s="228"/>
      <c r="BH123" s="228"/>
      <c r="BI123" s="228"/>
      <c r="BJ123" s="228"/>
      <c r="BK123" s="228"/>
      <c r="BL123" s="228"/>
      <c r="BM123" s="228"/>
      <c r="BN123" s="228"/>
      <c r="BO123" s="913" t="s">
        <v>472</v>
      </c>
      <c r="BP123" s="914"/>
      <c r="BQ123" s="868">
        <v>38749373</v>
      </c>
      <c r="BR123" s="869"/>
      <c r="BS123" s="869"/>
      <c r="BT123" s="869"/>
      <c r="BU123" s="869"/>
      <c r="BV123" s="869">
        <v>38705613</v>
      </c>
      <c r="BW123" s="869"/>
      <c r="BX123" s="869"/>
      <c r="BY123" s="869"/>
      <c r="BZ123" s="869"/>
      <c r="CA123" s="869">
        <v>37496776</v>
      </c>
      <c r="CB123" s="869"/>
      <c r="CC123" s="869"/>
      <c r="CD123" s="869"/>
      <c r="CE123" s="869"/>
      <c r="CF123" s="784"/>
      <c r="CG123" s="785"/>
      <c r="CH123" s="785"/>
      <c r="CI123" s="785"/>
      <c r="CJ123" s="870"/>
      <c r="CK123" s="905"/>
      <c r="CL123" s="891"/>
      <c r="CM123" s="891"/>
      <c r="CN123" s="891"/>
      <c r="CO123" s="892"/>
      <c r="CP123" s="871" t="s">
        <v>473</v>
      </c>
      <c r="CQ123" s="872"/>
      <c r="CR123" s="872"/>
      <c r="CS123" s="872"/>
      <c r="CT123" s="872"/>
      <c r="CU123" s="872"/>
      <c r="CV123" s="872"/>
      <c r="CW123" s="872"/>
      <c r="CX123" s="872"/>
      <c r="CY123" s="872"/>
      <c r="CZ123" s="872"/>
      <c r="DA123" s="872"/>
      <c r="DB123" s="872"/>
      <c r="DC123" s="872"/>
      <c r="DD123" s="872"/>
      <c r="DE123" s="872"/>
      <c r="DF123" s="873"/>
      <c r="DG123" s="815" t="s">
        <v>439</v>
      </c>
      <c r="DH123" s="816"/>
      <c r="DI123" s="816"/>
      <c r="DJ123" s="816"/>
      <c r="DK123" s="817"/>
      <c r="DL123" s="818" t="s">
        <v>439</v>
      </c>
      <c r="DM123" s="816"/>
      <c r="DN123" s="816"/>
      <c r="DO123" s="816"/>
      <c r="DP123" s="817"/>
      <c r="DQ123" s="818" t="s">
        <v>439</v>
      </c>
      <c r="DR123" s="816"/>
      <c r="DS123" s="816"/>
      <c r="DT123" s="816"/>
      <c r="DU123" s="817"/>
      <c r="DV123" s="860" t="s">
        <v>128</v>
      </c>
      <c r="DW123" s="861"/>
      <c r="DX123" s="861"/>
      <c r="DY123" s="861"/>
      <c r="DZ123" s="862"/>
    </row>
    <row r="124" spans="1:130" s="207" customFormat="1" ht="26.25" customHeight="1" thickBot="1" x14ac:dyDescent="0.2">
      <c r="A124" s="856"/>
      <c r="B124" s="857"/>
      <c r="C124" s="851" t="s">
        <v>460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439</v>
      </c>
      <c r="AB124" s="816"/>
      <c r="AC124" s="816"/>
      <c r="AD124" s="816"/>
      <c r="AE124" s="817"/>
      <c r="AF124" s="818" t="s">
        <v>439</v>
      </c>
      <c r="AG124" s="816"/>
      <c r="AH124" s="816"/>
      <c r="AI124" s="816"/>
      <c r="AJ124" s="817"/>
      <c r="AK124" s="818" t="s">
        <v>439</v>
      </c>
      <c r="AL124" s="816"/>
      <c r="AM124" s="816"/>
      <c r="AN124" s="816"/>
      <c r="AO124" s="817"/>
      <c r="AP124" s="860" t="s">
        <v>439</v>
      </c>
      <c r="AQ124" s="861"/>
      <c r="AR124" s="861"/>
      <c r="AS124" s="861"/>
      <c r="AT124" s="862"/>
      <c r="AU124" s="863" t="s">
        <v>474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15.9</v>
      </c>
      <c r="BR124" s="867"/>
      <c r="BS124" s="867"/>
      <c r="BT124" s="867"/>
      <c r="BU124" s="867"/>
      <c r="BV124" s="867" t="s">
        <v>439</v>
      </c>
      <c r="BW124" s="867"/>
      <c r="BX124" s="867"/>
      <c r="BY124" s="867"/>
      <c r="BZ124" s="867"/>
      <c r="CA124" s="867" t="s">
        <v>439</v>
      </c>
      <c r="CB124" s="867"/>
      <c r="CC124" s="867"/>
      <c r="CD124" s="867"/>
      <c r="CE124" s="867"/>
      <c r="CF124" s="762"/>
      <c r="CG124" s="763"/>
      <c r="CH124" s="763"/>
      <c r="CI124" s="763"/>
      <c r="CJ124" s="898"/>
      <c r="CK124" s="906"/>
      <c r="CL124" s="906"/>
      <c r="CM124" s="906"/>
      <c r="CN124" s="906"/>
      <c r="CO124" s="907"/>
      <c r="CP124" s="871" t="s">
        <v>475</v>
      </c>
      <c r="CQ124" s="872"/>
      <c r="CR124" s="872"/>
      <c r="CS124" s="872"/>
      <c r="CT124" s="872"/>
      <c r="CU124" s="872"/>
      <c r="CV124" s="872"/>
      <c r="CW124" s="872"/>
      <c r="CX124" s="872"/>
      <c r="CY124" s="872"/>
      <c r="CZ124" s="872"/>
      <c r="DA124" s="872"/>
      <c r="DB124" s="872"/>
      <c r="DC124" s="872"/>
      <c r="DD124" s="872"/>
      <c r="DE124" s="872"/>
      <c r="DF124" s="873"/>
      <c r="DG124" s="799" t="s">
        <v>128</v>
      </c>
      <c r="DH124" s="800"/>
      <c r="DI124" s="800"/>
      <c r="DJ124" s="800"/>
      <c r="DK124" s="801"/>
      <c r="DL124" s="802" t="s">
        <v>128</v>
      </c>
      <c r="DM124" s="800"/>
      <c r="DN124" s="800"/>
      <c r="DO124" s="800"/>
      <c r="DP124" s="801"/>
      <c r="DQ124" s="802" t="s">
        <v>128</v>
      </c>
      <c r="DR124" s="800"/>
      <c r="DS124" s="800"/>
      <c r="DT124" s="800"/>
      <c r="DU124" s="801"/>
      <c r="DV124" s="884" t="s">
        <v>128</v>
      </c>
      <c r="DW124" s="885"/>
      <c r="DX124" s="885"/>
      <c r="DY124" s="885"/>
      <c r="DZ124" s="886"/>
    </row>
    <row r="125" spans="1:130" s="207" customFormat="1" ht="26.25" customHeight="1" x14ac:dyDescent="0.15">
      <c r="A125" s="856"/>
      <c r="B125" s="857"/>
      <c r="C125" s="851" t="s">
        <v>462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128</v>
      </c>
      <c r="AB125" s="816"/>
      <c r="AC125" s="816"/>
      <c r="AD125" s="816"/>
      <c r="AE125" s="817"/>
      <c r="AF125" s="818" t="s">
        <v>128</v>
      </c>
      <c r="AG125" s="816"/>
      <c r="AH125" s="816"/>
      <c r="AI125" s="816"/>
      <c r="AJ125" s="817"/>
      <c r="AK125" s="818" t="s">
        <v>128</v>
      </c>
      <c r="AL125" s="816"/>
      <c r="AM125" s="816"/>
      <c r="AN125" s="816"/>
      <c r="AO125" s="817"/>
      <c r="AP125" s="860" t="s">
        <v>128</v>
      </c>
      <c r="AQ125" s="861"/>
      <c r="AR125" s="861"/>
      <c r="AS125" s="861"/>
      <c r="AT125" s="862"/>
      <c r="AU125" s="229"/>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09"/>
      <c r="BR125" s="209"/>
      <c r="BS125" s="209"/>
      <c r="BT125" s="209"/>
      <c r="BU125" s="209"/>
      <c r="BV125" s="209"/>
      <c r="BW125" s="209"/>
      <c r="BX125" s="209"/>
      <c r="BY125" s="209"/>
      <c r="BZ125" s="209"/>
      <c r="CA125" s="209"/>
      <c r="CB125" s="209"/>
      <c r="CC125" s="209"/>
      <c r="CD125" s="209"/>
      <c r="CE125" s="209"/>
      <c r="CF125" s="209"/>
      <c r="CG125" s="209"/>
      <c r="CH125" s="209"/>
      <c r="CI125" s="209"/>
      <c r="CJ125" s="231"/>
      <c r="CK125" s="887" t="s">
        <v>476</v>
      </c>
      <c r="CL125" s="888"/>
      <c r="CM125" s="888"/>
      <c r="CN125" s="888"/>
      <c r="CO125" s="889"/>
      <c r="CP125" s="896" t="s">
        <v>477</v>
      </c>
      <c r="CQ125" s="844"/>
      <c r="CR125" s="844"/>
      <c r="CS125" s="844"/>
      <c r="CT125" s="844"/>
      <c r="CU125" s="844"/>
      <c r="CV125" s="844"/>
      <c r="CW125" s="844"/>
      <c r="CX125" s="844"/>
      <c r="CY125" s="844"/>
      <c r="CZ125" s="844"/>
      <c r="DA125" s="844"/>
      <c r="DB125" s="844"/>
      <c r="DC125" s="844"/>
      <c r="DD125" s="844"/>
      <c r="DE125" s="844"/>
      <c r="DF125" s="845"/>
      <c r="DG125" s="897" t="s">
        <v>128</v>
      </c>
      <c r="DH125" s="878"/>
      <c r="DI125" s="878"/>
      <c r="DJ125" s="878"/>
      <c r="DK125" s="878"/>
      <c r="DL125" s="878" t="s">
        <v>128</v>
      </c>
      <c r="DM125" s="878"/>
      <c r="DN125" s="878"/>
      <c r="DO125" s="878"/>
      <c r="DP125" s="878"/>
      <c r="DQ125" s="878" t="s">
        <v>128</v>
      </c>
      <c r="DR125" s="878"/>
      <c r="DS125" s="878"/>
      <c r="DT125" s="878"/>
      <c r="DU125" s="878"/>
      <c r="DV125" s="879" t="s">
        <v>128</v>
      </c>
      <c r="DW125" s="879"/>
      <c r="DX125" s="879"/>
      <c r="DY125" s="879"/>
      <c r="DZ125" s="880"/>
    </row>
    <row r="126" spans="1:130" s="207" customFormat="1" ht="26.25" customHeight="1" thickBot="1" x14ac:dyDescent="0.2">
      <c r="A126" s="856"/>
      <c r="B126" s="857"/>
      <c r="C126" s="851" t="s">
        <v>464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1114</v>
      </c>
      <c r="AB126" s="816"/>
      <c r="AC126" s="816"/>
      <c r="AD126" s="816"/>
      <c r="AE126" s="817"/>
      <c r="AF126" s="818">
        <v>229</v>
      </c>
      <c r="AG126" s="816"/>
      <c r="AH126" s="816"/>
      <c r="AI126" s="816"/>
      <c r="AJ126" s="817"/>
      <c r="AK126" s="818">
        <v>121</v>
      </c>
      <c r="AL126" s="816"/>
      <c r="AM126" s="816"/>
      <c r="AN126" s="816"/>
      <c r="AO126" s="817"/>
      <c r="AP126" s="860">
        <v>0</v>
      </c>
      <c r="AQ126" s="861"/>
      <c r="AR126" s="861"/>
      <c r="AS126" s="861"/>
      <c r="AT126" s="862"/>
      <c r="AU126" s="209"/>
      <c r="AV126" s="209"/>
      <c r="AW126" s="209"/>
      <c r="AX126" s="209"/>
      <c r="AY126" s="209"/>
      <c r="AZ126" s="209"/>
      <c r="BA126" s="209"/>
      <c r="BB126" s="209"/>
      <c r="BC126" s="209"/>
      <c r="BD126" s="209"/>
      <c r="BE126" s="209"/>
      <c r="BF126" s="209"/>
      <c r="BG126" s="209"/>
      <c r="BH126" s="209"/>
      <c r="BI126" s="209"/>
      <c r="BJ126" s="209"/>
      <c r="BK126" s="209"/>
      <c r="BL126" s="209"/>
      <c r="BM126" s="209"/>
      <c r="BN126" s="209"/>
      <c r="BO126" s="209"/>
      <c r="BP126" s="209"/>
      <c r="BQ126" s="209"/>
      <c r="BR126" s="209"/>
      <c r="BS126" s="209"/>
      <c r="BT126" s="209"/>
      <c r="BU126" s="209"/>
      <c r="BV126" s="209"/>
      <c r="BW126" s="209"/>
      <c r="BX126" s="209"/>
      <c r="BY126" s="209"/>
      <c r="BZ126" s="209"/>
      <c r="CA126" s="209"/>
      <c r="CB126" s="209"/>
      <c r="CC126" s="209"/>
      <c r="CD126" s="232"/>
      <c r="CE126" s="232"/>
      <c r="CF126" s="232"/>
      <c r="CG126" s="209"/>
      <c r="CH126" s="209"/>
      <c r="CI126" s="209"/>
      <c r="CJ126" s="231"/>
      <c r="CK126" s="890"/>
      <c r="CL126" s="891"/>
      <c r="CM126" s="891"/>
      <c r="CN126" s="891"/>
      <c r="CO126" s="892"/>
      <c r="CP126" s="851" t="s">
        <v>478</v>
      </c>
      <c r="CQ126" s="788"/>
      <c r="CR126" s="788"/>
      <c r="CS126" s="788"/>
      <c r="CT126" s="788"/>
      <c r="CU126" s="788"/>
      <c r="CV126" s="788"/>
      <c r="CW126" s="788"/>
      <c r="CX126" s="788"/>
      <c r="CY126" s="788"/>
      <c r="CZ126" s="788"/>
      <c r="DA126" s="788"/>
      <c r="DB126" s="788"/>
      <c r="DC126" s="788"/>
      <c r="DD126" s="788"/>
      <c r="DE126" s="788"/>
      <c r="DF126" s="789"/>
      <c r="DG126" s="852" t="s">
        <v>128</v>
      </c>
      <c r="DH126" s="853"/>
      <c r="DI126" s="853"/>
      <c r="DJ126" s="853"/>
      <c r="DK126" s="853"/>
      <c r="DL126" s="853" t="s">
        <v>128</v>
      </c>
      <c r="DM126" s="853"/>
      <c r="DN126" s="853"/>
      <c r="DO126" s="853"/>
      <c r="DP126" s="853"/>
      <c r="DQ126" s="853" t="s">
        <v>128</v>
      </c>
      <c r="DR126" s="853"/>
      <c r="DS126" s="853"/>
      <c r="DT126" s="853"/>
      <c r="DU126" s="853"/>
      <c r="DV126" s="830" t="s">
        <v>128</v>
      </c>
      <c r="DW126" s="830"/>
      <c r="DX126" s="830"/>
      <c r="DY126" s="830"/>
      <c r="DZ126" s="831"/>
    </row>
    <row r="127" spans="1:130" s="207" customFormat="1" ht="26.25" customHeight="1" x14ac:dyDescent="0.15">
      <c r="A127" s="858"/>
      <c r="B127" s="859"/>
      <c r="C127" s="874" t="s">
        <v>479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128</v>
      </c>
      <c r="AB127" s="816"/>
      <c r="AC127" s="816"/>
      <c r="AD127" s="816"/>
      <c r="AE127" s="817"/>
      <c r="AF127" s="818" t="s">
        <v>128</v>
      </c>
      <c r="AG127" s="816"/>
      <c r="AH127" s="816"/>
      <c r="AI127" s="816"/>
      <c r="AJ127" s="817"/>
      <c r="AK127" s="818" t="s">
        <v>128</v>
      </c>
      <c r="AL127" s="816"/>
      <c r="AM127" s="816"/>
      <c r="AN127" s="816"/>
      <c r="AO127" s="817"/>
      <c r="AP127" s="860" t="s">
        <v>128</v>
      </c>
      <c r="AQ127" s="861"/>
      <c r="AR127" s="861"/>
      <c r="AS127" s="861"/>
      <c r="AT127" s="862"/>
      <c r="AU127" s="209"/>
      <c r="AV127" s="209"/>
      <c r="AW127" s="209"/>
      <c r="AX127" s="877" t="s">
        <v>480</v>
      </c>
      <c r="AY127" s="848"/>
      <c r="AZ127" s="848"/>
      <c r="BA127" s="848"/>
      <c r="BB127" s="848"/>
      <c r="BC127" s="848"/>
      <c r="BD127" s="848"/>
      <c r="BE127" s="849"/>
      <c r="BF127" s="847" t="s">
        <v>481</v>
      </c>
      <c r="BG127" s="848"/>
      <c r="BH127" s="848"/>
      <c r="BI127" s="848"/>
      <c r="BJ127" s="848"/>
      <c r="BK127" s="848"/>
      <c r="BL127" s="849"/>
      <c r="BM127" s="847" t="s">
        <v>482</v>
      </c>
      <c r="BN127" s="848"/>
      <c r="BO127" s="848"/>
      <c r="BP127" s="848"/>
      <c r="BQ127" s="848"/>
      <c r="BR127" s="848"/>
      <c r="BS127" s="849"/>
      <c r="BT127" s="847" t="s">
        <v>483</v>
      </c>
      <c r="BU127" s="848"/>
      <c r="BV127" s="848"/>
      <c r="BW127" s="848"/>
      <c r="BX127" s="848"/>
      <c r="BY127" s="848"/>
      <c r="BZ127" s="850"/>
      <c r="CA127" s="209"/>
      <c r="CB127" s="209"/>
      <c r="CC127" s="209"/>
      <c r="CD127" s="232"/>
      <c r="CE127" s="232"/>
      <c r="CF127" s="232"/>
      <c r="CG127" s="209"/>
      <c r="CH127" s="209"/>
      <c r="CI127" s="209"/>
      <c r="CJ127" s="231"/>
      <c r="CK127" s="890"/>
      <c r="CL127" s="891"/>
      <c r="CM127" s="891"/>
      <c r="CN127" s="891"/>
      <c r="CO127" s="892"/>
      <c r="CP127" s="851" t="s">
        <v>484</v>
      </c>
      <c r="CQ127" s="788"/>
      <c r="CR127" s="788"/>
      <c r="CS127" s="788"/>
      <c r="CT127" s="788"/>
      <c r="CU127" s="788"/>
      <c r="CV127" s="788"/>
      <c r="CW127" s="788"/>
      <c r="CX127" s="788"/>
      <c r="CY127" s="788"/>
      <c r="CZ127" s="788"/>
      <c r="DA127" s="788"/>
      <c r="DB127" s="788"/>
      <c r="DC127" s="788"/>
      <c r="DD127" s="788"/>
      <c r="DE127" s="788"/>
      <c r="DF127" s="789"/>
      <c r="DG127" s="852" t="s">
        <v>128</v>
      </c>
      <c r="DH127" s="853"/>
      <c r="DI127" s="853"/>
      <c r="DJ127" s="853"/>
      <c r="DK127" s="853"/>
      <c r="DL127" s="853" t="s">
        <v>128</v>
      </c>
      <c r="DM127" s="853"/>
      <c r="DN127" s="853"/>
      <c r="DO127" s="853"/>
      <c r="DP127" s="853"/>
      <c r="DQ127" s="853" t="s">
        <v>128</v>
      </c>
      <c r="DR127" s="853"/>
      <c r="DS127" s="853"/>
      <c r="DT127" s="853"/>
      <c r="DU127" s="853"/>
      <c r="DV127" s="830" t="s">
        <v>128</v>
      </c>
      <c r="DW127" s="830"/>
      <c r="DX127" s="830"/>
      <c r="DY127" s="830"/>
      <c r="DZ127" s="831"/>
    </row>
    <row r="128" spans="1:130" s="207" customFormat="1" ht="26.25" customHeight="1" thickBot="1" x14ac:dyDescent="0.2">
      <c r="A128" s="832" t="s">
        <v>485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486</v>
      </c>
      <c r="X128" s="834"/>
      <c r="Y128" s="834"/>
      <c r="Z128" s="835"/>
      <c r="AA128" s="836">
        <v>74730</v>
      </c>
      <c r="AB128" s="837"/>
      <c r="AC128" s="837"/>
      <c r="AD128" s="837"/>
      <c r="AE128" s="838"/>
      <c r="AF128" s="839">
        <v>72771</v>
      </c>
      <c r="AG128" s="837"/>
      <c r="AH128" s="837"/>
      <c r="AI128" s="837"/>
      <c r="AJ128" s="838"/>
      <c r="AK128" s="839">
        <v>61288</v>
      </c>
      <c r="AL128" s="837"/>
      <c r="AM128" s="837"/>
      <c r="AN128" s="837"/>
      <c r="AO128" s="838"/>
      <c r="AP128" s="840"/>
      <c r="AQ128" s="841"/>
      <c r="AR128" s="841"/>
      <c r="AS128" s="841"/>
      <c r="AT128" s="842"/>
      <c r="AU128" s="209"/>
      <c r="AV128" s="209"/>
      <c r="AW128" s="209"/>
      <c r="AX128" s="843" t="s">
        <v>487</v>
      </c>
      <c r="AY128" s="844"/>
      <c r="AZ128" s="844"/>
      <c r="BA128" s="844"/>
      <c r="BB128" s="844"/>
      <c r="BC128" s="844"/>
      <c r="BD128" s="844"/>
      <c r="BE128" s="845"/>
      <c r="BF128" s="822" t="s">
        <v>128</v>
      </c>
      <c r="BG128" s="823"/>
      <c r="BH128" s="823"/>
      <c r="BI128" s="823"/>
      <c r="BJ128" s="823"/>
      <c r="BK128" s="823"/>
      <c r="BL128" s="846"/>
      <c r="BM128" s="822">
        <v>12.9</v>
      </c>
      <c r="BN128" s="823"/>
      <c r="BO128" s="823"/>
      <c r="BP128" s="823"/>
      <c r="BQ128" s="823"/>
      <c r="BR128" s="823"/>
      <c r="BS128" s="846"/>
      <c r="BT128" s="822">
        <v>20</v>
      </c>
      <c r="BU128" s="823"/>
      <c r="BV128" s="823"/>
      <c r="BW128" s="823"/>
      <c r="BX128" s="823"/>
      <c r="BY128" s="823"/>
      <c r="BZ128" s="824"/>
      <c r="CA128" s="232"/>
      <c r="CB128" s="232"/>
      <c r="CC128" s="232"/>
      <c r="CD128" s="232"/>
      <c r="CE128" s="232"/>
      <c r="CF128" s="232"/>
      <c r="CG128" s="209"/>
      <c r="CH128" s="209"/>
      <c r="CI128" s="209"/>
      <c r="CJ128" s="231"/>
      <c r="CK128" s="893"/>
      <c r="CL128" s="894"/>
      <c r="CM128" s="894"/>
      <c r="CN128" s="894"/>
      <c r="CO128" s="895"/>
      <c r="CP128" s="825" t="s">
        <v>488</v>
      </c>
      <c r="CQ128" s="766"/>
      <c r="CR128" s="766"/>
      <c r="CS128" s="766"/>
      <c r="CT128" s="766"/>
      <c r="CU128" s="766"/>
      <c r="CV128" s="766"/>
      <c r="CW128" s="766"/>
      <c r="CX128" s="766"/>
      <c r="CY128" s="766"/>
      <c r="CZ128" s="766"/>
      <c r="DA128" s="766"/>
      <c r="DB128" s="766"/>
      <c r="DC128" s="766"/>
      <c r="DD128" s="766"/>
      <c r="DE128" s="766"/>
      <c r="DF128" s="767"/>
      <c r="DG128" s="826" t="s">
        <v>128</v>
      </c>
      <c r="DH128" s="827"/>
      <c r="DI128" s="827"/>
      <c r="DJ128" s="827"/>
      <c r="DK128" s="827"/>
      <c r="DL128" s="827">
        <v>2080</v>
      </c>
      <c r="DM128" s="827"/>
      <c r="DN128" s="827"/>
      <c r="DO128" s="827"/>
      <c r="DP128" s="827"/>
      <c r="DQ128" s="827" t="s">
        <v>128</v>
      </c>
      <c r="DR128" s="827"/>
      <c r="DS128" s="827"/>
      <c r="DT128" s="827"/>
      <c r="DU128" s="827"/>
      <c r="DV128" s="828" t="s">
        <v>128</v>
      </c>
      <c r="DW128" s="828"/>
      <c r="DX128" s="828"/>
      <c r="DY128" s="828"/>
      <c r="DZ128" s="829"/>
    </row>
    <row r="129" spans="1:131" s="207" customFormat="1" ht="26.25" customHeight="1" x14ac:dyDescent="0.15">
      <c r="A129" s="810" t="s">
        <v>106</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489</v>
      </c>
      <c r="X129" s="813"/>
      <c r="Y129" s="813"/>
      <c r="Z129" s="814"/>
      <c r="AA129" s="815">
        <v>13445236</v>
      </c>
      <c r="AB129" s="816"/>
      <c r="AC129" s="816"/>
      <c r="AD129" s="816"/>
      <c r="AE129" s="817"/>
      <c r="AF129" s="818">
        <v>13852655</v>
      </c>
      <c r="AG129" s="816"/>
      <c r="AH129" s="816"/>
      <c r="AI129" s="816"/>
      <c r="AJ129" s="817"/>
      <c r="AK129" s="818">
        <v>13511158</v>
      </c>
      <c r="AL129" s="816"/>
      <c r="AM129" s="816"/>
      <c r="AN129" s="816"/>
      <c r="AO129" s="817"/>
      <c r="AP129" s="819"/>
      <c r="AQ129" s="820"/>
      <c r="AR129" s="820"/>
      <c r="AS129" s="820"/>
      <c r="AT129" s="821"/>
      <c r="AU129" s="210"/>
      <c r="AV129" s="210"/>
      <c r="AW129" s="210"/>
      <c r="AX129" s="787" t="s">
        <v>490</v>
      </c>
      <c r="AY129" s="788"/>
      <c r="AZ129" s="788"/>
      <c r="BA129" s="788"/>
      <c r="BB129" s="788"/>
      <c r="BC129" s="788"/>
      <c r="BD129" s="788"/>
      <c r="BE129" s="789"/>
      <c r="BF129" s="806" t="s">
        <v>128</v>
      </c>
      <c r="BG129" s="807"/>
      <c r="BH129" s="807"/>
      <c r="BI129" s="807"/>
      <c r="BJ129" s="807"/>
      <c r="BK129" s="807"/>
      <c r="BL129" s="808"/>
      <c r="BM129" s="806">
        <v>17.899999999999999</v>
      </c>
      <c r="BN129" s="807"/>
      <c r="BO129" s="807"/>
      <c r="BP129" s="807"/>
      <c r="BQ129" s="807"/>
      <c r="BR129" s="807"/>
      <c r="BS129" s="808"/>
      <c r="BT129" s="806">
        <v>30</v>
      </c>
      <c r="BU129" s="807"/>
      <c r="BV129" s="807"/>
      <c r="BW129" s="807"/>
      <c r="BX129" s="807"/>
      <c r="BY129" s="807"/>
      <c r="BZ129" s="809"/>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10"/>
      <c r="DQ129" s="210"/>
      <c r="DR129" s="210"/>
      <c r="DS129" s="210"/>
      <c r="DT129" s="210"/>
      <c r="DU129" s="210"/>
      <c r="DV129" s="210"/>
      <c r="DW129" s="210"/>
      <c r="DX129" s="210"/>
      <c r="DY129" s="210"/>
      <c r="DZ129" s="210"/>
    </row>
    <row r="130" spans="1:131" s="207" customFormat="1" ht="26.25" customHeight="1" x14ac:dyDescent="0.15">
      <c r="A130" s="810" t="s">
        <v>491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492</v>
      </c>
      <c r="X130" s="813"/>
      <c r="Y130" s="813"/>
      <c r="Z130" s="814"/>
      <c r="AA130" s="815">
        <v>2465432</v>
      </c>
      <c r="AB130" s="816"/>
      <c r="AC130" s="816"/>
      <c r="AD130" s="816"/>
      <c r="AE130" s="817"/>
      <c r="AF130" s="818">
        <v>2520500</v>
      </c>
      <c r="AG130" s="816"/>
      <c r="AH130" s="816"/>
      <c r="AI130" s="816"/>
      <c r="AJ130" s="817"/>
      <c r="AK130" s="818">
        <v>2501021</v>
      </c>
      <c r="AL130" s="816"/>
      <c r="AM130" s="816"/>
      <c r="AN130" s="816"/>
      <c r="AO130" s="817"/>
      <c r="AP130" s="819"/>
      <c r="AQ130" s="820"/>
      <c r="AR130" s="820"/>
      <c r="AS130" s="820"/>
      <c r="AT130" s="821"/>
      <c r="AU130" s="210"/>
      <c r="AV130" s="210"/>
      <c r="AW130" s="210"/>
      <c r="AX130" s="787" t="s">
        <v>493</v>
      </c>
      <c r="AY130" s="788"/>
      <c r="AZ130" s="788"/>
      <c r="BA130" s="788"/>
      <c r="BB130" s="788"/>
      <c r="BC130" s="788"/>
      <c r="BD130" s="788"/>
      <c r="BE130" s="789"/>
      <c r="BF130" s="790">
        <v>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10"/>
      <c r="DQ130" s="210"/>
      <c r="DR130" s="210"/>
      <c r="DS130" s="210"/>
      <c r="DT130" s="210"/>
      <c r="DU130" s="210"/>
      <c r="DV130" s="210"/>
      <c r="DW130" s="210"/>
      <c r="DX130" s="210"/>
      <c r="DY130" s="210"/>
      <c r="DZ130" s="210"/>
    </row>
    <row r="131" spans="1:131" s="207"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494</v>
      </c>
      <c r="X131" s="797"/>
      <c r="Y131" s="797"/>
      <c r="Z131" s="798"/>
      <c r="AA131" s="799">
        <v>10979804</v>
      </c>
      <c r="AB131" s="800"/>
      <c r="AC131" s="800"/>
      <c r="AD131" s="800"/>
      <c r="AE131" s="801"/>
      <c r="AF131" s="802">
        <v>11332155</v>
      </c>
      <c r="AG131" s="800"/>
      <c r="AH131" s="800"/>
      <c r="AI131" s="800"/>
      <c r="AJ131" s="801"/>
      <c r="AK131" s="802">
        <v>11010137</v>
      </c>
      <c r="AL131" s="800"/>
      <c r="AM131" s="800"/>
      <c r="AN131" s="800"/>
      <c r="AO131" s="801"/>
      <c r="AP131" s="803"/>
      <c r="AQ131" s="804"/>
      <c r="AR131" s="804"/>
      <c r="AS131" s="804"/>
      <c r="AT131" s="805"/>
      <c r="AU131" s="210"/>
      <c r="AV131" s="210"/>
      <c r="AW131" s="210"/>
      <c r="AX131" s="765" t="s">
        <v>495</v>
      </c>
      <c r="AY131" s="766"/>
      <c r="AZ131" s="766"/>
      <c r="BA131" s="766"/>
      <c r="BB131" s="766"/>
      <c r="BC131" s="766"/>
      <c r="BD131" s="766"/>
      <c r="BE131" s="767"/>
      <c r="BF131" s="768" t="s">
        <v>128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10"/>
      <c r="DQ131" s="210"/>
      <c r="DR131" s="210"/>
      <c r="DS131" s="210"/>
      <c r="DT131" s="210"/>
      <c r="DU131" s="210"/>
      <c r="DV131" s="210"/>
      <c r="DW131" s="210"/>
      <c r="DX131" s="210"/>
      <c r="DY131" s="210"/>
      <c r="DZ131" s="210"/>
    </row>
    <row r="132" spans="1:131" s="207" customFormat="1" ht="26.25" customHeight="1" x14ac:dyDescent="0.15">
      <c r="A132" s="774" t="s">
        <v>496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497</v>
      </c>
      <c r="W132" s="778"/>
      <c r="X132" s="778"/>
      <c r="Y132" s="778"/>
      <c r="Z132" s="779"/>
      <c r="AA132" s="780">
        <v>8.9749233999999998</v>
      </c>
      <c r="AB132" s="781"/>
      <c r="AC132" s="781"/>
      <c r="AD132" s="781"/>
      <c r="AE132" s="782"/>
      <c r="AF132" s="783">
        <v>8.6002706</v>
      </c>
      <c r="AG132" s="781"/>
      <c r="AH132" s="781"/>
      <c r="AI132" s="781"/>
      <c r="AJ132" s="782"/>
      <c r="AK132" s="783">
        <v>9.4690738000000003</v>
      </c>
      <c r="AL132" s="781"/>
      <c r="AM132" s="781"/>
      <c r="AN132" s="781"/>
      <c r="AO132" s="782"/>
      <c r="AP132" s="784"/>
      <c r="AQ132" s="785"/>
      <c r="AR132" s="785"/>
      <c r="AS132" s="785"/>
      <c r="AT132" s="786"/>
      <c r="AU132" s="234"/>
      <c r="AV132" s="210"/>
      <c r="AW132" s="210"/>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c r="BR132" s="210"/>
      <c r="BS132" s="211"/>
      <c r="BT132" s="210"/>
      <c r="BU132" s="210"/>
      <c r="BV132" s="210"/>
      <c r="BW132" s="210"/>
      <c r="BX132" s="210"/>
      <c r="BY132" s="210"/>
      <c r="BZ132" s="210"/>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10"/>
      <c r="DQ132" s="210"/>
      <c r="DR132" s="210"/>
      <c r="DS132" s="210"/>
      <c r="DT132" s="210"/>
      <c r="DU132" s="210"/>
      <c r="DV132" s="210"/>
      <c r="DW132" s="210"/>
      <c r="DX132" s="210"/>
      <c r="DY132" s="210"/>
      <c r="DZ132" s="210"/>
    </row>
    <row r="133" spans="1:131" s="207"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498</v>
      </c>
      <c r="W133" s="757"/>
      <c r="X133" s="757"/>
      <c r="Y133" s="757"/>
      <c r="Z133" s="758"/>
      <c r="AA133" s="759">
        <v>8.9</v>
      </c>
      <c r="AB133" s="760"/>
      <c r="AC133" s="760"/>
      <c r="AD133" s="760"/>
      <c r="AE133" s="761"/>
      <c r="AF133" s="759">
        <v>8.6</v>
      </c>
      <c r="AG133" s="760"/>
      <c r="AH133" s="760"/>
      <c r="AI133" s="760"/>
      <c r="AJ133" s="761"/>
      <c r="AK133" s="759">
        <v>9</v>
      </c>
      <c r="AL133" s="760"/>
      <c r="AM133" s="760"/>
      <c r="AN133" s="760"/>
      <c r="AO133" s="761"/>
      <c r="AP133" s="762"/>
      <c r="AQ133" s="763"/>
      <c r="AR133" s="763"/>
      <c r="AS133" s="763"/>
      <c r="AT133" s="764"/>
      <c r="AU133" s="210"/>
      <c r="AV133" s="210"/>
      <c r="AW133" s="210"/>
      <c r="AX133" s="210"/>
      <c r="AY133" s="210"/>
      <c r="AZ133" s="210"/>
      <c r="BA133" s="210"/>
      <c r="BB133" s="210"/>
      <c r="BC133" s="210"/>
      <c r="BD133" s="210"/>
      <c r="BE133" s="210"/>
      <c r="BF133" s="210"/>
      <c r="BG133" s="210"/>
      <c r="BH133" s="210"/>
      <c r="BI133" s="210"/>
      <c r="BJ133" s="210"/>
      <c r="BK133" s="210"/>
      <c r="BL133" s="210"/>
      <c r="BM133" s="210"/>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10"/>
      <c r="DQ133" s="210"/>
      <c r="DR133" s="210"/>
      <c r="DS133" s="210"/>
      <c r="DT133" s="210"/>
      <c r="DU133" s="210"/>
      <c r="DV133" s="210"/>
      <c r="DW133" s="210"/>
      <c r="DX133" s="210"/>
      <c r="DY133" s="210"/>
      <c r="DZ133" s="210"/>
    </row>
    <row r="134" spans="1:131" ht="11.25" customHeight="1" x14ac:dyDescent="0.15">
      <c r="A134" s="235"/>
      <c r="B134" s="235"/>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10"/>
      <c r="AV134" s="210"/>
      <c r="AW134" s="210"/>
      <c r="AX134" s="210"/>
      <c r="AY134" s="210"/>
      <c r="AZ134" s="210"/>
      <c r="BA134" s="210"/>
      <c r="BB134" s="210"/>
      <c r="BC134" s="210"/>
      <c r="BD134" s="210"/>
      <c r="BE134" s="210"/>
      <c r="BF134" s="210"/>
      <c r="BG134" s="210"/>
      <c r="BH134" s="210"/>
      <c r="BI134" s="210"/>
      <c r="BJ134" s="210"/>
      <c r="BK134" s="210"/>
      <c r="BL134" s="210"/>
      <c r="BM134" s="210"/>
      <c r="BN134" s="233"/>
      <c r="BO134" s="233"/>
      <c r="BP134" s="233"/>
      <c r="BQ134" s="233"/>
      <c r="BR134" s="233"/>
      <c r="BS134" s="233"/>
      <c r="BT134" s="233"/>
      <c r="BU134" s="233"/>
      <c r="BV134" s="233"/>
      <c r="BW134" s="233"/>
      <c r="BX134" s="233"/>
      <c r="BY134" s="233"/>
      <c r="BZ134" s="233"/>
      <c r="CA134" s="233"/>
      <c r="CB134" s="233"/>
      <c r="CC134" s="233"/>
      <c r="CD134" s="233"/>
      <c r="CE134" s="233"/>
      <c r="CF134" s="233"/>
      <c r="CG134" s="233"/>
      <c r="CH134" s="233"/>
      <c r="CI134" s="233"/>
      <c r="CJ134" s="233"/>
      <c r="CK134" s="233"/>
      <c r="CL134" s="233"/>
      <c r="CM134" s="233"/>
      <c r="CN134" s="233"/>
      <c r="CO134" s="233"/>
      <c r="CP134" s="233"/>
      <c r="CQ134" s="233"/>
      <c r="CR134" s="233"/>
      <c r="CS134" s="233"/>
      <c r="CT134" s="233"/>
      <c r="CU134" s="233"/>
      <c r="CV134" s="233"/>
      <c r="CW134" s="233"/>
      <c r="CX134" s="233"/>
      <c r="CY134" s="233"/>
      <c r="CZ134" s="233"/>
      <c r="DA134" s="233"/>
      <c r="DB134" s="233"/>
      <c r="DC134" s="233"/>
      <c r="DD134" s="233"/>
      <c r="DE134" s="233"/>
      <c r="DF134" s="233"/>
      <c r="DG134" s="233"/>
      <c r="DH134" s="233"/>
      <c r="DI134" s="233"/>
      <c r="DJ134" s="233"/>
      <c r="DK134" s="233"/>
      <c r="DL134" s="233"/>
      <c r="DM134" s="233"/>
      <c r="DN134" s="233"/>
      <c r="DO134" s="233"/>
      <c r="DP134" s="210"/>
      <c r="DQ134" s="210"/>
      <c r="DR134" s="210"/>
      <c r="DS134" s="210"/>
      <c r="DT134" s="210"/>
      <c r="DU134" s="210"/>
      <c r="DV134" s="210"/>
      <c r="DW134" s="210"/>
      <c r="DX134" s="210"/>
      <c r="DY134" s="210"/>
      <c r="DZ134" s="210"/>
      <c r="EA134" s="207"/>
    </row>
    <row r="135" spans="1:131" ht="14.25" hidden="1" x14ac:dyDescent="0.15">
      <c r="AU135" s="235"/>
      <c r="AV135" s="235"/>
      <c r="AW135" s="235"/>
      <c r="AX135" s="235"/>
      <c r="AY135" s="235"/>
      <c r="AZ135" s="235"/>
      <c r="BA135" s="235"/>
      <c r="BB135" s="235"/>
      <c r="BC135" s="235"/>
      <c r="BD135" s="235"/>
      <c r="BE135" s="235"/>
      <c r="BF135" s="235"/>
      <c r="BG135" s="235"/>
      <c r="BH135" s="235"/>
      <c r="BI135" s="235"/>
      <c r="BJ135" s="235"/>
      <c r="BK135" s="235"/>
      <c r="BL135" s="235"/>
      <c r="BM135" s="235"/>
      <c r="BN135" s="235"/>
      <c r="BO135" s="235"/>
      <c r="BP135" s="235"/>
      <c r="BQ135" s="235"/>
      <c r="BR135" s="235"/>
      <c r="BS135" s="235"/>
      <c r="BT135" s="235"/>
      <c r="BU135" s="235"/>
      <c r="BV135" s="235"/>
      <c r="BW135" s="235"/>
      <c r="BX135" s="235"/>
      <c r="BY135" s="235"/>
      <c r="BZ135" s="235"/>
      <c r="CA135" s="235"/>
      <c r="CB135" s="235"/>
      <c r="CC135" s="235"/>
      <c r="CD135" s="235"/>
      <c r="CE135" s="235"/>
      <c r="CF135" s="235"/>
      <c r="CG135" s="235"/>
      <c r="CH135" s="235"/>
      <c r="CI135" s="235"/>
      <c r="CJ135" s="235"/>
      <c r="CK135" s="235"/>
      <c r="CL135" s="235"/>
      <c r="CM135" s="235"/>
      <c r="CN135" s="235"/>
      <c r="CO135" s="235"/>
      <c r="CP135" s="235"/>
      <c r="CQ135" s="235"/>
      <c r="CR135" s="235"/>
      <c r="CS135" s="235"/>
      <c r="CT135" s="235"/>
      <c r="CU135" s="235"/>
      <c r="CV135" s="235"/>
      <c r="CW135" s="235"/>
      <c r="CX135" s="235"/>
      <c r="CY135" s="235"/>
      <c r="CZ135" s="235"/>
      <c r="DA135" s="235"/>
      <c r="DB135" s="235"/>
      <c r="DC135" s="235"/>
      <c r="DD135" s="235"/>
      <c r="DE135" s="235"/>
      <c r="DF135" s="235"/>
      <c r="DG135" s="235"/>
      <c r="DH135" s="235"/>
      <c r="DI135" s="235"/>
      <c r="DJ135" s="235"/>
      <c r="DK135" s="235"/>
      <c r="DL135" s="235"/>
      <c r="DM135" s="235"/>
      <c r="DN135" s="235"/>
      <c r="DO135" s="235"/>
      <c r="DP135" s="235"/>
      <c r="DQ135" s="235"/>
      <c r="DR135" s="235"/>
      <c r="DS135" s="235"/>
      <c r="DT135" s="235"/>
      <c r="DU135" s="235"/>
      <c r="DV135" s="235"/>
      <c r="DW135" s="235"/>
      <c r="DX135" s="235"/>
      <c r="DY135" s="235"/>
      <c r="DZ135" s="235"/>
    </row>
  </sheetData>
  <sheetProtection algorithmName="SHA-512" hashValue="Fs5IMPeoqRd2c3yXfeyABqNor3BwSe5U8gbylV2kY344ZVpHv2zd6wUPUDv7FOswnmHEM9FtWA5ZvVoxIFuUww==" saltValue="UQS3aQ5je/H6fldzAkC+Y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37" customWidth="1"/>
    <col min="121" max="121" width="0" style="236" hidden="1" customWidth="1"/>
    <col min="122" max="16384" width="9" style="236" hidden="1"/>
  </cols>
  <sheetData>
    <row r="1" spans="1:120" x14ac:dyDescent="0.15">
      <c r="A1" s="236"/>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36"/>
    </row>
    <row r="17" spans="119:120" x14ac:dyDescent="0.15">
      <c r="DP17" s="236"/>
    </row>
    <row r="18" spans="119:120" x14ac:dyDescent="0.15"/>
    <row r="19" spans="119:120" x14ac:dyDescent="0.15"/>
    <row r="20" spans="119:120" x14ac:dyDescent="0.15">
      <c r="DO20" s="236"/>
      <c r="DP20" s="236"/>
    </row>
    <row r="21" spans="119:120" x14ac:dyDescent="0.15">
      <c r="DP21" s="236"/>
    </row>
    <row r="22" spans="119:120" x14ac:dyDescent="0.15"/>
    <row r="23" spans="119:120" x14ac:dyDescent="0.15">
      <c r="DO23" s="236"/>
      <c r="DP23" s="236"/>
    </row>
    <row r="24" spans="119:120" x14ac:dyDescent="0.15">
      <c r="DP24" s="236"/>
    </row>
    <row r="25" spans="119:120" x14ac:dyDescent="0.15">
      <c r="DP25" s="236"/>
    </row>
    <row r="26" spans="119:120" x14ac:dyDescent="0.15">
      <c r="DO26" s="236"/>
      <c r="DP26" s="236"/>
    </row>
    <row r="27" spans="119:120" x14ac:dyDescent="0.15"/>
    <row r="28" spans="119:120" x14ac:dyDescent="0.15">
      <c r="DO28" s="236"/>
      <c r="DP28" s="236"/>
    </row>
    <row r="29" spans="119:120" x14ac:dyDescent="0.15">
      <c r="DP29" s="236"/>
    </row>
    <row r="30" spans="119:120" x14ac:dyDescent="0.15"/>
    <row r="31" spans="119:120" x14ac:dyDescent="0.15">
      <c r="DO31" s="236"/>
      <c r="DP31" s="236"/>
    </row>
    <row r="32" spans="119:120" x14ac:dyDescent="0.15"/>
    <row r="33" spans="98:120" x14ac:dyDescent="0.15">
      <c r="DO33" s="236"/>
      <c r="DP33" s="236"/>
    </row>
    <row r="34" spans="98:120" x14ac:dyDescent="0.15">
      <c r="DM34" s="236"/>
    </row>
    <row r="35" spans="98:120" x14ac:dyDescent="0.15">
      <c r="CT35" s="236"/>
      <c r="CU35" s="236"/>
      <c r="CV35" s="236"/>
      <c r="CY35" s="236"/>
      <c r="CZ35" s="236"/>
      <c r="DA35" s="236"/>
      <c r="DD35" s="236"/>
      <c r="DE35" s="236"/>
      <c r="DF35" s="236"/>
      <c r="DI35" s="236"/>
      <c r="DJ35" s="236"/>
      <c r="DK35" s="236"/>
      <c r="DM35" s="236"/>
      <c r="DN35" s="236"/>
      <c r="DO35" s="236"/>
      <c r="DP35" s="236"/>
    </row>
    <row r="36" spans="98:120" x14ac:dyDescent="0.15"/>
    <row r="37" spans="98:120" x14ac:dyDescent="0.15">
      <c r="CW37" s="236"/>
      <c r="DB37" s="236"/>
      <c r="DG37" s="236"/>
      <c r="DL37" s="236"/>
      <c r="DP37" s="236"/>
    </row>
    <row r="38" spans="98:120" x14ac:dyDescent="0.15">
      <c r="CT38" s="236"/>
      <c r="CU38" s="236"/>
      <c r="CV38" s="236"/>
      <c r="CW38" s="236"/>
      <c r="CY38" s="236"/>
      <c r="CZ38" s="236"/>
      <c r="DA38" s="236"/>
      <c r="DB38" s="236"/>
      <c r="DD38" s="236"/>
      <c r="DE38" s="236"/>
      <c r="DF38" s="236"/>
      <c r="DG38" s="236"/>
      <c r="DI38" s="236"/>
      <c r="DJ38" s="236"/>
      <c r="DK38" s="236"/>
      <c r="DL38" s="236"/>
      <c r="DN38" s="236"/>
      <c r="DO38" s="236"/>
      <c r="DP38" s="23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36"/>
      <c r="DO49" s="236"/>
      <c r="DP49" s="23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36"/>
      <c r="CS63" s="236"/>
      <c r="CX63" s="236"/>
      <c r="DC63" s="236"/>
      <c r="DH63" s="236"/>
    </row>
    <row r="64" spans="22:120" x14ac:dyDescent="0.15">
      <c r="V64" s="236"/>
    </row>
    <row r="65" spans="15:120" x14ac:dyDescent="0.15">
      <c r="X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U65" s="236"/>
      <c r="CZ65" s="236"/>
      <c r="DE65" s="236"/>
      <c r="DJ65" s="236"/>
    </row>
    <row r="66" spans="15:120" x14ac:dyDescent="0.15">
      <c r="Q66" s="236"/>
      <c r="S66" s="236"/>
      <c r="U66" s="236"/>
      <c r="DM66" s="236"/>
    </row>
    <row r="67" spans="15:120" x14ac:dyDescent="0.15">
      <c r="O67" s="236"/>
      <c r="P67" s="236"/>
      <c r="R67" s="236"/>
      <c r="T67" s="236"/>
      <c r="Y67" s="236"/>
      <c r="CT67" s="236"/>
      <c r="CV67" s="236"/>
      <c r="CW67" s="236"/>
      <c r="CY67" s="236"/>
      <c r="DA67" s="236"/>
      <c r="DB67" s="236"/>
      <c r="DD67" s="236"/>
      <c r="DF67" s="236"/>
      <c r="DG67" s="236"/>
      <c r="DI67" s="236"/>
      <c r="DK67" s="236"/>
      <c r="DL67" s="236"/>
      <c r="DN67" s="236"/>
      <c r="DO67" s="236"/>
      <c r="DP67" s="236"/>
    </row>
    <row r="68" spans="15:120" x14ac:dyDescent="0.15"/>
    <row r="69" spans="15:120" x14ac:dyDescent="0.15"/>
    <row r="70" spans="15:120" x14ac:dyDescent="0.15"/>
    <row r="71" spans="15:120" x14ac:dyDescent="0.15"/>
    <row r="72" spans="15:120" x14ac:dyDescent="0.15">
      <c r="DP72" s="236"/>
    </row>
    <row r="73" spans="15:120" x14ac:dyDescent="0.15">
      <c r="DP73" s="23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36"/>
      <c r="CX96" s="236"/>
      <c r="DC96" s="236"/>
      <c r="DH96" s="236"/>
    </row>
    <row r="97" spans="24:120" x14ac:dyDescent="0.15">
      <c r="CS97" s="236"/>
      <c r="CX97" s="236"/>
      <c r="DC97" s="236"/>
      <c r="DH97" s="236"/>
      <c r="DP97" s="237" t="s">
        <v>499</v>
      </c>
    </row>
    <row r="98" spans="24:120" hidden="1" x14ac:dyDescent="0.15">
      <c r="CS98" s="236"/>
      <c r="CX98" s="236"/>
      <c r="DC98" s="236"/>
      <c r="DH98" s="236"/>
    </row>
    <row r="99" spans="24:120" hidden="1" x14ac:dyDescent="0.15">
      <c r="CS99" s="236"/>
      <c r="CX99" s="236"/>
      <c r="DC99" s="236"/>
      <c r="DH99" s="236"/>
    </row>
    <row r="101" spans="24:120" ht="12" hidden="1" customHeight="1" x14ac:dyDescent="0.15">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6"/>
      <c r="BA101" s="236"/>
      <c r="BB101" s="236"/>
      <c r="BC101" s="236"/>
      <c r="BD101" s="236"/>
      <c r="BE101" s="236"/>
      <c r="BF101" s="236"/>
      <c r="BG101" s="236"/>
      <c r="BH101" s="236"/>
      <c r="BI101" s="236"/>
      <c r="BJ101" s="236"/>
      <c r="BK101" s="236"/>
      <c r="BL101" s="236"/>
      <c r="BM101" s="236"/>
      <c r="BN101" s="236"/>
      <c r="BO101" s="236"/>
      <c r="BP101" s="236"/>
      <c r="BQ101" s="236"/>
      <c r="BR101" s="236"/>
      <c r="BS101" s="236"/>
      <c r="BT101" s="236"/>
      <c r="BU101" s="236"/>
      <c r="BV101" s="236"/>
      <c r="BW101" s="236"/>
      <c r="BX101" s="236"/>
      <c r="BY101" s="236"/>
      <c r="BZ101" s="236"/>
      <c r="CA101" s="236"/>
      <c r="CB101" s="236"/>
      <c r="CC101" s="236"/>
      <c r="CD101" s="236"/>
      <c r="CE101" s="236"/>
      <c r="CF101" s="236"/>
      <c r="CG101" s="236"/>
      <c r="CH101" s="236"/>
      <c r="CI101" s="236"/>
      <c r="CJ101" s="236"/>
      <c r="CK101" s="236"/>
      <c r="CL101" s="236"/>
      <c r="CM101" s="236"/>
      <c r="CN101" s="236"/>
      <c r="CO101" s="236"/>
      <c r="CP101" s="236"/>
      <c r="CQ101" s="236"/>
      <c r="CR101" s="236"/>
      <c r="CU101" s="236"/>
      <c r="CZ101" s="236"/>
      <c r="DE101" s="236"/>
      <c r="DJ101" s="236"/>
    </row>
    <row r="102" spans="24:120" ht="1.5" hidden="1" customHeight="1" x14ac:dyDescent="0.15">
      <c r="CU102" s="236"/>
      <c r="CZ102" s="236"/>
      <c r="DE102" s="236"/>
      <c r="DJ102" s="236"/>
      <c r="DM102" s="236"/>
    </row>
    <row r="103" spans="24:120" hidden="1" x14ac:dyDescent="0.15">
      <c r="CT103" s="236"/>
      <c r="CV103" s="236"/>
      <c r="CW103" s="236"/>
      <c r="CY103" s="236"/>
      <c r="DA103" s="236"/>
      <c r="DB103" s="236"/>
      <c r="DD103" s="236"/>
      <c r="DF103" s="236"/>
      <c r="DG103" s="236"/>
      <c r="DI103" s="236"/>
      <c r="DK103" s="236"/>
      <c r="DL103" s="236"/>
      <c r="DM103" s="236"/>
      <c r="DN103" s="236"/>
      <c r="DO103" s="236"/>
      <c r="DP103" s="236"/>
    </row>
    <row r="104" spans="24:120" hidden="1" x14ac:dyDescent="0.15">
      <c r="CV104" s="236"/>
      <c r="CW104" s="236"/>
      <c r="DA104" s="236"/>
      <c r="DB104" s="236"/>
      <c r="DF104" s="236"/>
      <c r="DG104" s="236"/>
      <c r="DK104" s="236"/>
      <c r="DL104" s="236"/>
      <c r="DN104" s="236"/>
      <c r="DO104" s="236"/>
      <c r="DP104" s="236"/>
    </row>
    <row r="105" spans="24:120" ht="12.75" hidden="1" customHeight="1" x14ac:dyDescent="0.15"/>
  </sheetData>
  <sheetProtection algorithmName="SHA-512" hashValue="IHqxUyCHVTv1GU8TU/ScqH47RuyfD7jJFw1lxCDjqVOuRhjoM3SVOPXXHJvaxDXITbzwoKXmWw7f8zz/rK9R9g==" saltValue="lzlxXuMSOMLwkHKRG/f6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37" customWidth="1"/>
    <col min="117" max="16384" width="9" style="236" hidden="1"/>
  </cols>
  <sheetData>
    <row r="1" spans="2:116" x14ac:dyDescent="0.15">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row>
    <row r="2" spans="2:116" x14ac:dyDescent="0.15"/>
    <row r="3" spans="2:116" x14ac:dyDescent="0.15"/>
    <row r="4" spans="2:116" x14ac:dyDescent="0.15">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row>
    <row r="5" spans="2:116" x14ac:dyDescent="0.15">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row>
    <row r="19" spans="9:116" x14ac:dyDescent="0.15"/>
    <row r="20" spans="9:116" x14ac:dyDescent="0.15"/>
    <row r="21" spans="9:116" x14ac:dyDescent="0.15">
      <c r="DL21" s="236"/>
    </row>
    <row r="22" spans="9:116" x14ac:dyDescent="0.15">
      <c r="DI22" s="236"/>
      <c r="DJ22" s="236"/>
      <c r="DK22" s="236"/>
      <c r="DL22" s="236"/>
    </row>
    <row r="23" spans="9:116" x14ac:dyDescent="0.15">
      <c r="CY23" s="236"/>
      <c r="CZ23" s="236"/>
      <c r="DA23" s="236"/>
      <c r="DB23" s="236"/>
      <c r="DC23" s="236"/>
      <c r="DD23" s="236"/>
      <c r="DE23" s="236"/>
      <c r="DF23" s="236"/>
      <c r="DG23" s="236"/>
      <c r="DH23" s="236"/>
      <c r="DI23" s="236"/>
      <c r="DJ23" s="236"/>
      <c r="DK23" s="236"/>
      <c r="DL23" s="23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36"/>
      <c r="DA35" s="236"/>
      <c r="DB35" s="236"/>
      <c r="DC35" s="236"/>
      <c r="DD35" s="236"/>
      <c r="DE35" s="236"/>
      <c r="DF35" s="236"/>
      <c r="DG35" s="236"/>
      <c r="DH35" s="236"/>
      <c r="DI35" s="236"/>
      <c r="DJ35" s="236"/>
      <c r="DK35" s="236"/>
      <c r="DL35" s="236"/>
    </row>
    <row r="36" spans="15:116" x14ac:dyDescent="0.15"/>
    <row r="37" spans="15:116" x14ac:dyDescent="0.15">
      <c r="DL37" s="236"/>
    </row>
    <row r="38" spans="15:116" x14ac:dyDescent="0.15">
      <c r="DI38" s="236"/>
      <c r="DJ38" s="236"/>
      <c r="DK38" s="236"/>
      <c r="DL38" s="236"/>
    </row>
    <row r="39" spans="15:116" x14ac:dyDescent="0.15"/>
    <row r="40" spans="15:116" x14ac:dyDescent="0.15"/>
    <row r="41" spans="15:116" x14ac:dyDescent="0.15"/>
    <row r="42" spans="15:116" x14ac:dyDescent="0.15"/>
    <row r="43" spans="15:116" x14ac:dyDescent="0.15">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row>
    <row r="44" spans="15:116" x14ac:dyDescent="0.15">
      <c r="DL44" s="236"/>
    </row>
    <row r="45" spans="15:116" x14ac:dyDescent="0.15"/>
    <row r="46" spans="15:116" x14ac:dyDescent="0.15">
      <c r="DA46" s="236"/>
      <c r="DB46" s="236"/>
      <c r="DC46" s="236"/>
      <c r="DD46" s="236"/>
      <c r="DE46" s="236"/>
      <c r="DF46" s="236"/>
      <c r="DG46" s="236"/>
      <c r="DH46" s="236"/>
      <c r="DI46" s="236"/>
      <c r="DJ46" s="236"/>
      <c r="DK46" s="236"/>
      <c r="DL46" s="236"/>
    </row>
    <row r="47" spans="15:116" x14ac:dyDescent="0.15"/>
    <row r="48" spans="15:116" x14ac:dyDescent="0.15"/>
    <row r="49" spans="104:116" x14ac:dyDescent="0.15"/>
    <row r="50" spans="104:116" x14ac:dyDescent="0.15">
      <c r="CZ50" s="236"/>
      <c r="DA50" s="236"/>
      <c r="DB50" s="236"/>
      <c r="DC50" s="236"/>
      <c r="DD50" s="236"/>
      <c r="DE50" s="236"/>
      <c r="DF50" s="236"/>
      <c r="DG50" s="236"/>
      <c r="DH50" s="236"/>
      <c r="DI50" s="236"/>
      <c r="DJ50" s="236"/>
      <c r="DK50" s="236"/>
      <c r="DL50" s="236"/>
    </row>
    <row r="51" spans="104:116" x14ac:dyDescent="0.15"/>
    <row r="52" spans="104:116" x14ac:dyDescent="0.15"/>
    <row r="53" spans="104:116" x14ac:dyDescent="0.15">
      <c r="DL53" s="23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36"/>
      <c r="DD67" s="236"/>
      <c r="DE67" s="236"/>
      <c r="DF67" s="236"/>
      <c r="DG67" s="236"/>
      <c r="DH67" s="236"/>
      <c r="DI67" s="236"/>
      <c r="DJ67" s="236"/>
      <c r="DK67" s="236"/>
      <c r="DL67" s="23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FCpCV9zCghp/ub8UJ+rsanDpfA+ZqHS208pYW8o0l8bQhmDuFd9I2BXLg7QWX0G7Qi4Fq/1xx+galwRyURuKQ==" saltValue="gs3aOB/AF56D5vpRfEAe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38" customWidth="1"/>
    <col min="37" max="44" width="17" style="238" customWidth="1"/>
    <col min="45" max="45" width="6.125" style="245" customWidth="1"/>
    <col min="46" max="46" width="3" style="243" customWidth="1"/>
    <col min="47" max="47" width="19.125" style="238" hidden="1" customWidth="1"/>
    <col min="48" max="52" width="12.625" style="238" hidden="1" customWidth="1"/>
    <col min="53" max="16384" width="8.625" style="238" hidden="1"/>
  </cols>
  <sheetData>
    <row r="1" spans="1:46" x14ac:dyDescent="0.15">
      <c r="AS1" s="239"/>
      <c r="AT1" s="239"/>
    </row>
    <row r="2" spans="1:46" x14ac:dyDescent="0.15">
      <c r="AS2" s="239"/>
      <c r="AT2" s="239"/>
    </row>
    <row r="3" spans="1:46" x14ac:dyDescent="0.15">
      <c r="AS3" s="239"/>
      <c r="AT3" s="239"/>
    </row>
    <row r="4" spans="1:46" x14ac:dyDescent="0.15">
      <c r="AS4" s="239"/>
      <c r="AT4" s="239"/>
    </row>
    <row r="5" spans="1:46" ht="17.25" x14ac:dyDescent="0.15">
      <c r="A5" s="240" t="s">
        <v>500</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2"/>
    </row>
    <row r="6" spans="1:46" x14ac:dyDescent="0.15">
      <c r="A6" s="243"/>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44" t="s">
        <v>501</v>
      </c>
      <c r="AL6" s="244"/>
      <c r="AM6" s="244"/>
      <c r="AN6" s="244"/>
      <c r="AO6" s="239"/>
      <c r="AP6" s="239"/>
      <c r="AQ6" s="239"/>
      <c r="AR6" s="239"/>
    </row>
    <row r="7" spans="1:46" ht="13.5" customHeight="1" x14ac:dyDescent="0.15">
      <c r="A7" s="243"/>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46"/>
      <c r="AL7" s="247"/>
      <c r="AM7" s="247"/>
      <c r="AN7" s="248"/>
      <c r="AO7" s="1154" t="s">
        <v>502</v>
      </c>
      <c r="AP7" s="249"/>
      <c r="AQ7" s="250" t="s">
        <v>503</v>
      </c>
      <c r="AR7" s="251"/>
    </row>
    <row r="8" spans="1:46" x14ac:dyDescent="0.15">
      <c r="A8" s="243"/>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52"/>
      <c r="AL8" s="253"/>
      <c r="AM8" s="253"/>
      <c r="AN8" s="254"/>
      <c r="AO8" s="1155"/>
      <c r="AP8" s="255" t="s">
        <v>504</v>
      </c>
      <c r="AQ8" s="256" t="s">
        <v>505</v>
      </c>
      <c r="AR8" s="257" t="s">
        <v>506</v>
      </c>
    </row>
    <row r="9" spans="1:46" x14ac:dyDescent="0.15">
      <c r="A9" s="243"/>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1166" t="s">
        <v>507</v>
      </c>
      <c r="AL9" s="1167"/>
      <c r="AM9" s="1167"/>
      <c r="AN9" s="1168"/>
      <c r="AO9" s="258">
        <v>3208936</v>
      </c>
      <c r="AP9" s="258">
        <v>83616</v>
      </c>
      <c r="AQ9" s="259">
        <v>96294</v>
      </c>
      <c r="AR9" s="260">
        <v>-13.2</v>
      </c>
    </row>
    <row r="10" spans="1:46" ht="13.5" customHeight="1" x14ac:dyDescent="0.15">
      <c r="A10" s="243"/>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1166" t="s">
        <v>508</v>
      </c>
      <c r="AL10" s="1167"/>
      <c r="AM10" s="1167"/>
      <c r="AN10" s="1168"/>
      <c r="AO10" s="261">
        <v>749896</v>
      </c>
      <c r="AP10" s="261">
        <v>19540</v>
      </c>
      <c r="AQ10" s="262">
        <v>9127</v>
      </c>
      <c r="AR10" s="263">
        <v>114.1</v>
      </c>
    </row>
    <row r="11" spans="1:46" ht="13.5" customHeight="1" x14ac:dyDescent="0.15">
      <c r="A11" s="243"/>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1166" t="s">
        <v>509</v>
      </c>
      <c r="AL11" s="1167"/>
      <c r="AM11" s="1167"/>
      <c r="AN11" s="1168"/>
      <c r="AO11" s="261">
        <v>59202</v>
      </c>
      <c r="AP11" s="261">
        <v>1543</v>
      </c>
      <c r="AQ11" s="262">
        <v>1877</v>
      </c>
      <c r="AR11" s="263">
        <v>-17.8</v>
      </c>
    </row>
    <row r="12" spans="1:46" ht="13.5" customHeight="1" x14ac:dyDescent="0.15">
      <c r="A12" s="243"/>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1166" t="s">
        <v>510</v>
      </c>
      <c r="AL12" s="1167"/>
      <c r="AM12" s="1167"/>
      <c r="AN12" s="1168"/>
      <c r="AO12" s="261" t="s">
        <v>511</v>
      </c>
      <c r="AP12" s="261" t="s">
        <v>511</v>
      </c>
      <c r="AQ12" s="262">
        <v>3</v>
      </c>
      <c r="AR12" s="263" t="s">
        <v>511</v>
      </c>
    </row>
    <row r="13" spans="1:46" ht="13.5" customHeight="1" x14ac:dyDescent="0.15">
      <c r="A13" s="243"/>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1166" t="s">
        <v>512</v>
      </c>
      <c r="AL13" s="1167"/>
      <c r="AM13" s="1167"/>
      <c r="AN13" s="1168"/>
      <c r="AO13" s="261">
        <v>170980</v>
      </c>
      <c r="AP13" s="261">
        <v>4455</v>
      </c>
      <c r="AQ13" s="262">
        <v>3892</v>
      </c>
      <c r="AR13" s="263">
        <v>14.5</v>
      </c>
    </row>
    <row r="14" spans="1:46" ht="13.5" customHeight="1" x14ac:dyDescent="0.15">
      <c r="A14" s="243"/>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1166" t="s">
        <v>513</v>
      </c>
      <c r="AL14" s="1167"/>
      <c r="AM14" s="1167"/>
      <c r="AN14" s="1168"/>
      <c r="AO14" s="261">
        <v>64804</v>
      </c>
      <c r="AP14" s="261">
        <v>1689</v>
      </c>
      <c r="AQ14" s="262">
        <v>2462</v>
      </c>
      <c r="AR14" s="263">
        <v>-31.4</v>
      </c>
    </row>
    <row r="15" spans="1:46" ht="13.5" customHeight="1" x14ac:dyDescent="0.15">
      <c r="A15" s="243"/>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1169" t="s">
        <v>514</v>
      </c>
      <c r="AL15" s="1170"/>
      <c r="AM15" s="1170"/>
      <c r="AN15" s="1171"/>
      <c r="AO15" s="261">
        <v>-228228</v>
      </c>
      <c r="AP15" s="261">
        <v>-5947</v>
      </c>
      <c r="AQ15" s="262">
        <v>-6988</v>
      </c>
      <c r="AR15" s="263">
        <v>-14.9</v>
      </c>
    </row>
    <row r="16" spans="1:46" x14ac:dyDescent="0.15">
      <c r="A16" s="243"/>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1169" t="s">
        <v>187</v>
      </c>
      <c r="AL16" s="1170"/>
      <c r="AM16" s="1170"/>
      <c r="AN16" s="1171"/>
      <c r="AO16" s="261">
        <v>4025590</v>
      </c>
      <c r="AP16" s="261">
        <v>104896</v>
      </c>
      <c r="AQ16" s="262">
        <v>106666</v>
      </c>
      <c r="AR16" s="263">
        <v>-1.7</v>
      </c>
    </row>
    <row r="17" spans="1:46" x14ac:dyDescent="0.15">
      <c r="A17" s="243"/>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64"/>
    </row>
    <row r="18" spans="1:46" x14ac:dyDescent="0.15">
      <c r="A18" s="243"/>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65"/>
      <c r="AR18" s="265"/>
    </row>
    <row r="19" spans="1:46" x14ac:dyDescent="0.15">
      <c r="A19" s="243"/>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t="s">
        <v>515</v>
      </c>
      <c r="AL19" s="239"/>
      <c r="AM19" s="239"/>
      <c r="AN19" s="239"/>
      <c r="AO19" s="239"/>
      <c r="AP19" s="239"/>
      <c r="AQ19" s="239"/>
      <c r="AR19" s="239"/>
    </row>
    <row r="20" spans="1:46" x14ac:dyDescent="0.15">
      <c r="A20" s="243"/>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66"/>
      <c r="AL20" s="267"/>
      <c r="AM20" s="267"/>
      <c r="AN20" s="268"/>
      <c r="AO20" s="269" t="s">
        <v>516</v>
      </c>
      <c r="AP20" s="270" t="s">
        <v>517</v>
      </c>
      <c r="AQ20" s="271" t="s">
        <v>518</v>
      </c>
      <c r="AR20" s="272"/>
    </row>
    <row r="21" spans="1:46" s="278" customFormat="1" x14ac:dyDescent="0.15">
      <c r="A21" s="273"/>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1172" t="s">
        <v>519</v>
      </c>
      <c r="AL21" s="1173"/>
      <c r="AM21" s="1173"/>
      <c r="AN21" s="1174"/>
      <c r="AO21" s="274">
        <v>8.89</v>
      </c>
      <c r="AP21" s="275">
        <v>10.06</v>
      </c>
      <c r="AQ21" s="276">
        <v>-1.17</v>
      </c>
      <c r="AR21" s="244"/>
      <c r="AS21" s="277"/>
      <c r="AT21" s="273"/>
    </row>
    <row r="22" spans="1:46" s="278" customFormat="1" x14ac:dyDescent="0.15">
      <c r="A22" s="273"/>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1172" t="s">
        <v>520</v>
      </c>
      <c r="AL22" s="1173"/>
      <c r="AM22" s="1173"/>
      <c r="AN22" s="1174"/>
      <c r="AO22" s="279">
        <v>97.2</v>
      </c>
      <c r="AP22" s="280">
        <v>97.2</v>
      </c>
      <c r="AQ22" s="281">
        <v>0</v>
      </c>
      <c r="AR22" s="265"/>
      <c r="AS22" s="277"/>
      <c r="AT22" s="273"/>
    </row>
    <row r="23" spans="1:46" s="278" customFormat="1" x14ac:dyDescent="0.15">
      <c r="A23" s="273"/>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65"/>
      <c r="AQ23" s="265"/>
      <c r="AR23" s="265"/>
      <c r="AS23" s="277"/>
      <c r="AT23" s="273"/>
    </row>
    <row r="24" spans="1:46" s="278" customFormat="1" x14ac:dyDescent="0.15">
      <c r="A24" s="273"/>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65"/>
      <c r="AQ24" s="265"/>
      <c r="AR24" s="265"/>
      <c r="AS24" s="277"/>
      <c r="AT24" s="273"/>
    </row>
    <row r="25" spans="1:46" s="278" customFormat="1" x14ac:dyDescent="0.15">
      <c r="A25" s="282"/>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4"/>
      <c r="AQ25" s="284"/>
      <c r="AR25" s="284"/>
      <c r="AS25" s="285"/>
      <c r="AT25" s="273"/>
    </row>
    <row r="26" spans="1:46" s="278" customFormat="1" x14ac:dyDescent="0.15">
      <c r="A26" s="1165" t="s">
        <v>521</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44"/>
    </row>
    <row r="27" spans="1:46" x14ac:dyDescent="0.15">
      <c r="A27" s="286"/>
      <c r="AO27" s="239"/>
      <c r="AP27" s="239"/>
      <c r="AQ27" s="239"/>
      <c r="AR27" s="239"/>
      <c r="AS27" s="239"/>
      <c r="AT27" s="239"/>
    </row>
    <row r="28" spans="1:46" ht="17.25" x14ac:dyDescent="0.15">
      <c r="A28" s="240" t="s">
        <v>522</v>
      </c>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87"/>
    </row>
    <row r="29" spans="1:46" x14ac:dyDescent="0.15">
      <c r="A29" s="243"/>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44" t="s">
        <v>523</v>
      </c>
      <c r="AL29" s="244"/>
      <c r="AM29" s="244"/>
      <c r="AN29" s="244"/>
      <c r="AO29" s="239"/>
      <c r="AP29" s="239"/>
      <c r="AQ29" s="239"/>
      <c r="AR29" s="239"/>
      <c r="AS29" s="288"/>
    </row>
    <row r="30" spans="1:46" ht="13.5" customHeight="1" x14ac:dyDescent="0.15">
      <c r="A30" s="243"/>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46"/>
      <c r="AL30" s="247"/>
      <c r="AM30" s="247"/>
      <c r="AN30" s="248"/>
      <c r="AO30" s="1154" t="s">
        <v>502</v>
      </c>
      <c r="AP30" s="249"/>
      <c r="AQ30" s="250" t="s">
        <v>503</v>
      </c>
      <c r="AR30" s="251"/>
    </row>
    <row r="31" spans="1:46" x14ac:dyDescent="0.15">
      <c r="A31" s="243"/>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52"/>
      <c r="AL31" s="253"/>
      <c r="AM31" s="253"/>
      <c r="AN31" s="254"/>
      <c r="AO31" s="1155"/>
      <c r="AP31" s="255" t="s">
        <v>504</v>
      </c>
      <c r="AQ31" s="256" t="s">
        <v>505</v>
      </c>
      <c r="AR31" s="257" t="s">
        <v>506</v>
      </c>
    </row>
    <row r="32" spans="1:46" ht="27" customHeight="1" x14ac:dyDescent="0.15">
      <c r="A32" s="243"/>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1156" t="s">
        <v>524</v>
      </c>
      <c r="AL32" s="1157"/>
      <c r="AM32" s="1157"/>
      <c r="AN32" s="1158"/>
      <c r="AO32" s="289">
        <v>2609454</v>
      </c>
      <c r="AP32" s="289">
        <v>67995</v>
      </c>
      <c r="AQ32" s="290">
        <v>68340</v>
      </c>
      <c r="AR32" s="291">
        <v>-0.5</v>
      </c>
    </row>
    <row r="33" spans="1:46" ht="13.5" customHeight="1" x14ac:dyDescent="0.15">
      <c r="A33" s="243"/>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1156" t="s">
        <v>525</v>
      </c>
      <c r="AL33" s="1157"/>
      <c r="AM33" s="1157"/>
      <c r="AN33" s="1158"/>
      <c r="AO33" s="289" t="s">
        <v>511</v>
      </c>
      <c r="AP33" s="289" t="s">
        <v>511</v>
      </c>
      <c r="AQ33" s="290" t="s">
        <v>511</v>
      </c>
      <c r="AR33" s="291" t="s">
        <v>511</v>
      </c>
    </row>
    <row r="34" spans="1:46" ht="27" customHeight="1" x14ac:dyDescent="0.15">
      <c r="A34" s="243"/>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1156" t="s">
        <v>526</v>
      </c>
      <c r="AL34" s="1157"/>
      <c r="AM34" s="1157"/>
      <c r="AN34" s="1158"/>
      <c r="AO34" s="289" t="s">
        <v>511</v>
      </c>
      <c r="AP34" s="289" t="s">
        <v>511</v>
      </c>
      <c r="AQ34" s="290">
        <v>8</v>
      </c>
      <c r="AR34" s="291" t="s">
        <v>511</v>
      </c>
    </row>
    <row r="35" spans="1:46" ht="27" customHeight="1" x14ac:dyDescent="0.15">
      <c r="A35" s="243"/>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1156" t="s">
        <v>527</v>
      </c>
      <c r="AL35" s="1157"/>
      <c r="AM35" s="1157"/>
      <c r="AN35" s="1158"/>
      <c r="AO35" s="289">
        <v>935155</v>
      </c>
      <c r="AP35" s="289">
        <v>24368</v>
      </c>
      <c r="AQ35" s="290">
        <v>18092</v>
      </c>
      <c r="AR35" s="291">
        <v>34.700000000000003</v>
      </c>
    </row>
    <row r="36" spans="1:46" ht="27" customHeight="1" x14ac:dyDescent="0.15">
      <c r="A36" s="243"/>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1156" t="s">
        <v>528</v>
      </c>
      <c r="AL36" s="1157"/>
      <c r="AM36" s="1157"/>
      <c r="AN36" s="1158"/>
      <c r="AO36" s="289">
        <v>60137</v>
      </c>
      <c r="AP36" s="289">
        <v>1567</v>
      </c>
      <c r="AQ36" s="290">
        <v>2835</v>
      </c>
      <c r="AR36" s="291">
        <v>-44.7</v>
      </c>
    </row>
    <row r="37" spans="1:46" ht="13.5" customHeight="1" x14ac:dyDescent="0.15">
      <c r="A37" s="243"/>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1156" t="s">
        <v>529</v>
      </c>
      <c r="AL37" s="1157"/>
      <c r="AM37" s="1157"/>
      <c r="AN37" s="1158"/>
      <c r="AO37" s="289">
        <v>121</v>
      </c>
      <c r="AP37" s="289">
        <v>3</v>
      </c>
      <c r="AQ37" s="290">
        <v>473</v>
      </c>
      <c r="AR37" s="291">
        <v>-99.4</v>
      </c>
    </row>
    <row r="38" spans="1:46" ht="27" customHeight="1" x14ac:dyDescent="0.15">
      <c r="A38" s="243"/>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1159" t="s">
        <v>530</v>
      </c>
      <c r="AL38" s="1160"/>
      <c r="AM38" s="1160"/>
      <c r="AN38" s="1161"/>
      <c r="AO38" s="292" t="s">
        <v>511</v>
      </c>
      <c r="AP38" s="292" t="s">
        <v>511</v>
      </c>
      <c r="AQ38" s="293">
        <v>2</v>
      </c>
      <c r="AR38" s="281" t="s">
        <v>511</v>
      </c>
      <c r="AS38" s="288"/>
    </row>
    <row r="39" spans="1:46" x14ac:dyDescent="0.15">
      <c r="A39" s="243"/>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1159" t="s">
        <v>531</v>
      </c>
      <c r="AL39" s="1160"/>
      <c r="AM39" s="1160"/>
      <c r="AN39" s="1161"/>
      <c r="AO39" s="289">
        <v>-61288</v>
      </c>
      <c r="AP39" s="289">
        <v>-1597</v>
      </c>
      <c r="AQ39" s="290">
        <v>-2965</v>
      </c>
      <c r="AR39" s="291">
        <v>-46.1</v>
      </c>
      <c r="AS39" s="288"/>
    </row>
    <row r="40" spans="1:46" ht="27" customHeight="1" x14ac:dyDescent="0.15">
      <c r="A40" s="243"/>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1156" t="s">
        <v>532</v>
      </c>
      <c r="AL40" s="1157"/>
      <c r="AM40" s="1157"/>
      <c r="AN40" s="1158"/>
      <c r="AO40" s="289">
        <v>-2501021</v>
      </c>
      <c r="AP40" s="289">
        <v>-65170</v>
      </c>
      <c r="AQ40" s="290">
        <v>-61502</v>
      </c>
      <c r="AR40" s="291">
        <v>6</v>
      </c>
      <c r="AS40" s="288"/>
    </row>
    <row r="41" spans="1:46" x14ac:dyDescent="0.15">
      <c r="A41" s="243"/>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1162" t="s">
        <v>302</v>
      </c>
      <c r="AL41" s="1163"/>
      <c r="AM41" s="1163"/>
      <c r="AN41" s="1164"/>
      <c r="AO41" s="289">
        <v>1042558</v>
      </c>
      <c r="AP41" s="289">
        <v>27166</v>
      </c>
      <c r="AQ41" s="290">
        <v>25283</v>
      </c>
      <c r="AR41" s="291">
        <v>7.4</v>
      </c>
      <c r="AS41" s="288"/>
    </row>
    <row r="42" spans="1:46" x14ac:dyDescent="0.15">
      <c r="A42" s="243"/>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94" t="s">
        <v>533</v>
      </c>
      <c r="AL42" s="239"/>
      <c r="AM42" s="239"/>
      <c r="AN42" s="239"/>
      <c r="AO42" s="239"/>
      <c r="AP42" s="239"/>
      <c r="AQ42" s="265"/>
      <c r="AR42" s="265"/>
      <c r="AS42" s="288"/>
    </row>
    <row r="43" spans="1:46" x14ac:dyDescent="0.15">
      <c r="A43" s="243"/>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95"/>
      <c r="AQ43" s="265"/>
      <c r="AR43" s="239"/>
      <c r="AS43" s="288"/>
    </row>
    <row r="44" spans="1:46" x14ac:dyDescent="0.15">
      <c r="A44" s="243"/>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65"/>
      <c r="AR44" s="239"/>
    </row>
    <row r="45" spans="1:46" x14ac:dyDescent="0.15">
      <c r="A45" s="241"/>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96"/>
      <c r="AR45" s="241"/>
      <c r="AS45" s="241"/>
      <c r="AT45" s="239"/>
    </row>
    <row r="46" spans="1:46" x14ac:dyDescent="0.15">
      <c r="A46" s="297"/>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39"/>
    </row>
    <row r="47" spans="1:46" ht="17.25" customHeight="1" x14ac:dyDescent="0.15">
      <c r="A47" s="298" t="s">
        <v>534</v>
      </c>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row>
    <row r="48" spans="1:46" x14ac:dyDescent="0.15">
      <c r="A48" s="243"/>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99" t="s">
        <v>535</v>
      </c>
      <c r="AL48" s="299"/>
      <c r="AM48" s="299"/>
      <c r="AN48" s="299"/>
      <c r="AO48" s="299"/>
      <c r="AP48" s="299"/>
      <c r="AQ48" s="300"/>
      <c r="AR48" s="299"/>
    </row>
    <row r="49" spans="1:44" ht="13.5" customHeight="1" x14ac:dyDescent="0.15">
      <c r="A49" s="243"/>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301"/>
      <c r="AL49" s="302"/>
      <c r="AM49" s="1149" t="s">
        <v>502</v>
      </c>
      <c r="AN49" s="1151" t="s">
        <v>536</v>
      </c>
      <c r="AO49" s="1152"/>
      <c r="AP49" s="1152"/>
      <c r="AQ49" s="1152"/>
      <c r="AR49" s="1153"/>
    </row>
    <row r="50" spans="1:44" x14ac:dyDescent="0.15">
      <c r="A50" s="243"/>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303"/>
      <c r="AL50" s="304"/>
      <c r="AM50" s="1150"/>
      <c r="AN50" s="305" t="s">
        <v>537</v>
      </c>
      <c r="AO50" s="306" t="s">
        <v>538</v>
      </c>
      <c r="AP50" s="307" t="s">
        <v>539</v>
      </c>
      <c r="AQ50" s="308" t="s">
        <v>540</v>
      </c>
      <c r="AR50" s="309" t="s">
        <v>541</v>
      </c>
    </row>
    <row r="51" spans="1:44" x14ac:dyDescent="0.15">
      <c r="A51" s="243"/>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301" t="s">
        <v>542</v>
      </c>
      <c r="AL51" s="302"/>
      <c r="AM51" s="310">
        <v>2784411</v>
      </c>
      <c r="AN51" s="311">
        <v>67326</v>
      </c>
      <c r="AO51" s="312">
        <v>11.1</v>
      </c>
      <c r="AP51" s="313">
        <v>83774</v>
      </c>
      <c r="AQ51" s="314">
        <v>-1.5</v>
      </c>
      <c r="AR51" s="315">
        <v>12.6</v>
      </c>
    </row>
    <row r="52" spans="1:44" x14ac:dyDescent="0.15">
      <c r="A52" s="243"/>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316"/>
      <c r="AL52" s="317" t="s">
        <v>543</v>
      </c>
      <c r="AM52" s="318">
        <v>2425193</v>
      </c>
      <c r="AN52" s="319">
        <v>58640</v>
      </c>
      <c r="AO52" s="320">
        <v>15.6</v>
      </c>
      <c r="AP52" s="321">
        <v>52179</v>
      </c>
      <c r="AQ52" s="322">
        <v>2.7</v>
      </c>
      <c r="AR52" s="323">
        <v>12.9</v>
      </c>
    </row>
    <row r="53" spans="1:44" x14ac:dyDescent="0.15">
      <c r="A53" s="243"/>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301" t="s">
        <v>544</v>
      </c>
      <c r="AL53" s="302"/>
      <c r="AM53" s="310">
        <v>2260215</v>
      </c>
      <c r="AN53" s="311">
        <v>55755</v>
      </c>
      <c r="AO53" s="312">
        <v>-17.2</v>
      </c>
      <c r="AP53" s="313">
        <v>132981</v>
      </c>
      <c r="AQ53" s="314">
        <v>58.7</v>
      </c>
      <c r="AR53" s="315">
        <v>-75.900000000000006</v>
      </c>
    </row>
    <row r="54" spans="1:44" x14ac:dyDescent="0.15">
      <c r="A54" s="243"/>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316"/>
      <c r="AL54" s="317" t="s">
        <v>543</v>
      </c>
      <c r="AM54" s="318">
        <v>1597136</v>
      </c>
      <c r="AN54" s="319">
        <v>39398</v>
      </c>
      <c r="AO54" s="320">
        <v>-32.799999999999997</v>
      </c>
      <c r="AP54" s="321">
        <v>56973</v>
      </c>
      <c r="AQ54" s="322">
        <v>9.1999999999999993</v>
      </c>
      <c r="AR54" s="323">
        <v>-42</v>
      </c>
    </row>
    <row r="55" spans="1:44" x14ac:dyDescent="0.15">
      <c r="A55" s="243"/>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301" t="s">
        <v>545</v>
      </c>
      <c r="AL55" s="302"/>
      <c r="AM55" s="310">
        <v>2976695</v>
      </c>
      <c r="AN55" s="311">
        <v>74780</v>
      </c>
      <c r="AO55" s="312">
        <v>34.1</v>
      </c>
      <c r="AP55" s="313">
        <v>128523</v>
      </c>
      <c r="AQ55" s="314">
        <v>-3.4</v>
      </c>
      <c r="AR55" s="315">
        <v>37.5</v>
      </c>
    </row>
    <row r="56" spans="1:44" x14ac:dyDescent="0.15">
      <c r="A56" s="243"/>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316"/>
      <c r="AL56" s="317" t="s">
        <v>543</v>
      </c>
      <c r="AM56" s="318">
        <v>1516586</v>
      </c>
      <c r="AN56" s="319">
        <v>38099</v>
      </c>
      <c r="AO56" s="320">
        <v>-3.3</v>
      </c>
      <c r="AP56" s="321">
        <v>56792</v>
      </c>
      <c r="AQ56" s="322">
        <v>-0.3</v>
      </c>
      <c r="AR56" s="323">
        <v>-3</v>
      </c>
    </row>
    <row r="57" spans="1:44" x14ac:dyDescent="0.15">
      <c r="A57" s="243"/>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301" t="s">
        <v>546</v>
      </c>
      <c r="AL57" s="302"/>
      <c r="AM57" s="310">
        <v>1396213</v>
      </c>
      <c r="AN57" s="311">
        <v>35699</v>
      </c>
      <c r="AO57" s="312">
        <v>-52.3</v>
      </c>
      <c r="AP57" s="313">
        <v>92919</v>
      </c>
      <c r="AQ57" s="314">
        <v>-27.7</v>
      </c>
      <c r="AR57" s="315">
        <v>-24.6</v>
      </c>
    </row>
    <row r="58" spans="1:44" x14ac:dyDescent="0.15">
      <c r="A58" s="243"/>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316"/>
      <c r="AL58" s="317" t="s">
        <v>543</v>
      </c>
      <c r="AM58" s="318">
        <v>1062155</v>
      </c>
      <c r="AN58" s="319">
        <v>27157</v>
      </c>
      <c r="AO58" s="320">
        <v>-28.7</v>
      </c>
      <c r="AP58" s="321">
        <v>54128</v>
      </c>
      <c r="AQ58" s="322">
        <v>-4.7</v>
      </c>
      <c r="AR58" s="323">
        <v>-24</v>
      </c>
    </row>
    <row r="59" spans="1:44" x14ac:dyDescent="0.15">
      <c r="A59" s="243"/>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301" t="s">
        <v>547</v>
      </c>
      <c r="AL59" s="302"/>
      <c r="AM59" s="310">
        <v>2791478</v>
      </c>
      <c r="AN59" s="311">
        <v>72738</v>
      </c>
      <c r="AO59" s="312">
        <v>103.8</v>
      </c>
      <c r="AP59" s="313">
        <v>103663</v>
      </c>
      <c r="AQ59" s="314">
        <v>11.6</v>
      </c>
      <c r="AR59" s="315">
        <v>92.2</v>
      </c>
    </row>
    <row r="60" spans="1:44" x14ac:dyDescent="0.15">
      <c r="A60" s="243"/>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316"/>
      <c r="AL60" s="317" t="s">
        <v>543</v>
      </c>
      <c r="AM60" s="318">
        <v>1803922</v>
      </c>
      <c r="AN60" s="319">
        <v>47005</v>
      </c>
      <c r="AO60" s="320">
        <v>73.099999999999994</v>
      </c>
      <c r="AP60" s="321">
        <v>64346</v>
      </c>
      <c r="AQ60" s="322">
        <v>18.899999999999999</v>
      </c>
      <c r="AR60" s="323">
        <v>54.2</v>
      </c>
    </row>
    <row r="61" spans="1:44" x14ac:dyDescent="0.15">
      <c r="A61" s="243"/>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301" t="s">
        <v>548</v>
      </c>
      <c r="AL61" s="324"/>
      <c r="AM61" s="325">
        <v>2441802</v>
      </c>
      <c r="AN61" s="326">
        <v>61260</v>
      </c>
      <c r="AO61" s="327">
        <v>15.9</v>
      </c>
      <c r="AP61" s="328">
        <v>108372</v>
      </c>
      <c r="AQ61" s="329">
        <v>7.5</v>
      </c>
      <c r="AR61" s="315">
        <v>8.4</v>
      </c>
    </row>
    <row r="62" spans="1:44" x14ac:dyDescent="0.15">
      <c r="A62" s="243"/>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316"/>
      <c r="AL62" s="317" t="s">
        <v>543</v>
      </c>
      <c r="AM62" s="318">
        <v>1680998</v>
      </c>
      <c r="AN62" s="319">
        <v>42060</v>
      </c>
      <c r="AO62" s="320">
        <v>4.8</v>
      </c>
      <c r="AP62" s="321">
        <v>56884</v>
      </c>
      <c r="AQ62" s="322">
        <v>5.2</v>
      </c>
      <c r="AR62" s="323">
        <v>-0.4</v>
      </c>
    </row>
    <row r="63" spans="1:44" x14ac:dyDescent="0.15">
      <c r="A63" s="243"/>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row>
    <row r="64" spans="1:44" x14ac:dyDescent="0.15">
      <c r="A64" s="243"/>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row>
    <row r="65" spans="1:46" x14ac:dyDescent="0.15">
      <c r="A65" s="243"/>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row>
    <row r="66" spans="1:46" x14ac:dyDescent="0.15">
      <c r="A66" s="330"/>
      <c r="B66" s="297"/>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331"/>
    </row>
    <row r="67" spans="1:46" ht="13.5" hidden="1" customHeight="1" x14ac:dyDescent="0.15">
      <c r="AK67" s="239"/>
      <c r="AL67" s="239"/>
      <c r="AM67" s="239"/>
      <c r="AN67" s="239"/>
      <c r="AO67" s="239"/>
      <c r="AP67" s="239"/>
      <c r="AQ67" s="239"/>
      <c r="AR67" s="239"/>
      <c r="AS67" s="239"/>
      <c r="AT67" s="239"/>
    </row>
    <row r="68" spans="1:46" ht="13.5" hidden="1" customHeight="1" x14ac:dyDescent="0.15">
      <c r="AK68" s="239"/>
      <c r="AL68" s="239"/>
      <c r="AM68" s="239"/>
      <c r="AN68" s="239"/>
      <c r="AO68" s="239"/>
      <c r="AP68" s="239"/>
      <c r="AQ68" s="239"/>
      <c r="AR68" s="239"/>
    </row>
    <row r="69" spans="1:46" ht="13.5" hidden="1" customHeight="1" x14ac:dyDescent="0.15">
      <c r="AK69" s="239"/>
      <c r="AL69" s="239"/>
      <c r="AM69" s="239"/>
      <c r="AN69" s="239"/>
      <c r="AO69" s="239"/>
      <c r="AP69" s="239"/>
      <c r="AQ69" s="239"/>
      <c r="AR69" s="239"/>
    </row>
    <row r="70" spans="1:46" hidden="1" x14ac:dyDescent="0.15">
      <c r="AK70" s="239"/>
      <c r="AL70" s="239"/>
      <c r="AM70" s="239"/>
      <c r="AN70" s="239"/>
      <c r="AO70" s="239"/>
      <c r="AP70" s="239"/>
      <c r="AQ70" s="239"/>
      <c r="AR70" s="239"/>
    </row>
    <row r="71" spans="1:46" hidden="1" x14ac:dyDescent="0.15">
      <c r="AK71" s="239"/>
      <c r="AL71" s="239"/>
      <c r="AM71" s="239"/>
      <c r="AN71" s="239"/>
      <c r="AO71" s="239"/>
      <c r="AP71" s="239"/>
      <c r="AQ71" s="239"/>
      <c r="AR71" s="239"/>
    </row>
    <row r="72" spans="1:46" hidden="1" x14ac:dyDescent="0.15">
      <c r="AK72" s="239"/>
      <c r="AL72" s="239"/>
      <c r="AM72" s="239"/>
      <c r="AN72" s="239"/>
      <c r="AO72" s="239"/>
      <c r="AP72" s="239"/>
      <c r="AQ72" s="239"/>
      <c r="AR72" s="239"/>
    </row>
    <row r="73" spans="1:46" hidden="1" x14ac:dyDescent="0.15">
      <c r="AK73" s="239"/>
      <c r="AL73" s="239"/>
      <c r="AM73" s="239"/>
      <c r="AN73" s="239"/>
      <c r="AO73" s="239"/>
      <c r="AP73" s="239"/>
      <c r="AQ73" s="239"/>
      <c r="AR73" s="239"/>
    </row>
  </sheetData>
  <sheetProtection algorithmName="SHA-512" hashValue="0iT55HCIA9Gr+fnauuoeuBoBm3W21WW0GhnjKzXMNYUjYa3wIereRIAvazBR+1Q1ryg6pbxkwNvify3kQmP/3w==" saltValue="6Nsbjn/6AxqgCYEZ8wLZ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37" customWidth="1"/>
    <col min="126" max="16384" width="9" style="236" hidden="1"/>
  </cols>
  <sheetData>
    <row r="1" spans="2:125" ht="13.5" customHeight="1" x14ac:dyDescent="0.15">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row>
    <row r="2" spans="2:125" x14ac:dyDescent="0.15">
      <c r="B2" s="236"/>
      <c r="DG2" s="236"/>
    </row>
    <row r="3" spans="2:125" x14ac:dyDescent="0.15">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H3" s="236"/>
      <c r="DI3" s="236"/>
      <c r="DJ3" s="236"/>
      <c r="DK3" s="236"/>
      <c r="DL3" s="236"/>
      <c r="DM3" s="236"/>
      <c r="DN3" s="236"/>
      <c r="DO3" s="236"/>
      <c r="DP3" s="236"/>
      <c r="DQ3" s="236"/>
      <c r="DR3" s="236"/>
      <c r="DS3" s="236"/>
      <c r="DT3" s="236"/>
      <c r="DU3" s="236"/>
    </row>
    <row r="4" spans="2:125" x14ac:dyDescent="0.15"/>
    <row r="5" spans="2:125" x14ac:dyDescent="0.15"/>
    <row r="6" spans="2:125" x14ac:dyDescent="0.15"/>
    <row r="7" spans="2:125" x14ac:dyDescent="0.15"/>
    <row r="8" spans="2:125" x14ac:dyDescent="0.15"/>
    <row r="9" spans="2:125" x14ac:dyDescent="0.15">
      <c r="DU9" s="23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36"/>
    </row>
    <row r="18" spans="125:125" x14ac:dyDescent="0.15"/>
    <row r="19" spans="125:125" x14ac:dyDescent="0.15"/>
    <row r="20" spans="125:125" x14ac:dyDescent="0.15">
      <c r="DU20" s="236"/>
    </row>
    <row r="21" spans="125:125" x14ac:dyDescent="0.15">
      <c r="DU21" s="23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36"/>
    </row>
    <row r="29" spans="125:125" x14ac:dyDescent="0.15"/>
    <row r="30" spans="125:125" x14ac:dyDescent="0.15"/>
    <row r="31" spans="125:125" x14ac:dyDescent="0.15"/>
    <row r="32" spans="125:125" x14ac:dyDescent="0.15"/>
    <row r="33" spans="2:125" x14ac:dyDescent="0.15">
      <c r="B33" s="236"/>
      <c r="G33" s="236"/>
      <c r="I33" s="236"/>
    </row>
    <row r="34" spans="2:125" x14ac:dyDescent="0.15">
      <c r="C34" s="236"/>
      <c r="P34" s="236"/>
      <c r="DE34" s="236"/>
      <c r="DH34" s="236"/>
    </row>
    <row r="35" spans="2:125" x14ac:dyDescent="0.15">
      <c r="D35" s="236"/>
      <c r="E35" s="236"/>
      <c r="DG35" s="236"/>
      <c r="DJ35" s="236"/>
      <c r="DP35" s="236"/>
      <c r="DQ35" s="236"/>
      <c r="DR35" s="236"/>
      <c r="DS35" s="236"/>
      <c r="DT35" s="236"/>
      <c r="DU35" s="236"/>
    </row>
    <row r="36" spans="2:125" x14ac:dyDescent="0.15">
      <c r="F36" s="236"/>
      <c r="H36" s="236"/>
      <c r="J36" s="236"/>
      <c r="K36" s="236"/>
      <c r="L36" s="236"/>
      <c r="M36" s="236"/>
      <c r="N36" s="236"/>
      <c r="O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F36" s="236"/>
      <c r="DI36" s="236"/>
      <c r="DK36" s="236"/>
      <c r="DL36" s="236"/>
      <c r="DM36" s="236"/>
      <c r="DN36" s="236"/>
      <c r="DO36" s="236"/>
      <c r="DP36" s="236"/>
      <c r="DQ36" s="236"/>
      <c r="DR36" s="236"/>
      <c r="DS36" s="236"/>
      <c r="DT36" s="236"/>
      <c r="DU36" s="236"/>
    </row>
    <row r="37" spans="2:125" x14ac:dyDescent="0.15">
      <c r="DU37" s="236"/>
    </row>
    <row r="38" spans="2:125" x14ac:dyDescent="0.15">
      <c r="DT38" s="236"/>
      <c r="DU38" s="236"/>
    </row>
    <row r="39" spans="2:125" x14ac:dyDescent="0.15"/>
    <row r="40" spans="2:125" x14ac:dyDescent="0.15">
      <c r="DH40" s="236"/>
    </row>
    <row r="41" spans="2:125" x14ac:dyDescent="0.15">
      <c r="DE41" s="236"/>
    </row>
    <row r="42" spans="2:125" x14ac:dyDescent="0.15">
      <c r="DG42" s="236"/>
      <c r="DJ42" s="236"/>
    </row>
    <row r="43" spans="2:125" x14ac:dyDescent="0.15">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F43" s="236"/>
      <c r="DI43" s="236"/>
      <c r="DK43" s="236"/>
      <c r="DL43" s="236"/>
      <c r="DM43" s="236"/>
      <c r="DN43" s="236"/>
      <c r="DO43" s="236"/>
      <c r="DP43" s="236"/>
      <c r="DQ43" s="236"/>
      <c r="DR43" s="236"/>
      <c r="DS43" s="236"/>
      <c r="DT43" s="236"/>
      <c r="DU43" s="236"/>
    </row>
    <row r="44" spans="2:125" x14ac:dyDescent="0.15">
      <c r="DU44" s="236"/>
    </row>
    <row r="45" spans="2:125" x14ac:dyDescent="0.15"/>
    <row r="46" spans="2:125" x14ac:dyDescent="0.15"/>
    <row r="47" spans="2:125" x14ac:dyDescent="0.15"/>
    <row r="48" spans="2:125" x14ac:dyDescent="0.15">
      <c r="DT48" s="236"/>
      <c r="DU48" s="236"/>
    </row>
    <row r="49" spans="120:125" x14ac:dyDescent="0.15">
      <c r="DU49" s="236"/>
    </row>
    <row r="50" spans="120:125" x14ac:dyDescent="0.15">
      <c r="DU50" s="236"/>
    </row>
    <row r="51" spans="120:125" x14ac:dyDescent="0.15">
      <c r="DP51" s="236"/>
      <c r="DQ51" s="236"/>
      <c r="DR51" s="236"/>
      <c r="DS51" s="236"/>
      <c r="DT51" s="236"/>
      <c r="DU51" s="236"/>
    </row>
    <row r="52" spans="120:125" x14ac:dyDescent="0.15"/>
    <row r="53" spans="120:125" x14ac:dyDescent="0.15"/>
    <row r="54" spans="120:125" x14ac:dyDescent="0.15">
      <c r="DU54" s="236"/>
    </row>
    <row r="55" spans="120:125" x14ac:dyDescent="0.15"/>
    <row r="56" spans="120:125" x14ac:dyDescent="0.15"/>
    <row r="57" spans="120:125" x14ac:dyDescent="0.15"/>
    <row r="58" spans="120:125" x14ac:dyDescent="0.15">
      <c r="DU58" s="236"/>
    </row>
    <row r="59" spans="120:125" x14ac:dyDescent="0.15"/>
    <row r="60" spans="120:125" x14ac:dyDescent="0.15"/>
    <row r="61" spans="120:125" x14ac:dyDescent="0.15"/>
    <row r="62" spans="120:125" x14ac:dyDescent="0.15"/>
    <row r="63" spans="120:125" x14ac:dyDescent="0.15">
      <c r="DU63" s="236"/>
    </row>
    <row r="64" spans="120:125" x14ac:dyDescent="0.15">
      <c r="DT64" s="236"/>
      <c r="DU64" s="236"/>
    </row>
    <row r="65" spans="123:125" x14ac:dyDescent="0.15"/>
    <row r="66" spans="123:125" x14ac:dyDescent="0.15"/>
    <row r="67" spans="123:125" x14ac:dyDescent="0.15"/>
    <row r="68" spans="123:125" x14ac:dyDescent="0.15"/>
    <row r="69" spans="123:125" x14ac:dyDescent="0.15">
      <c r="DS69" s="236"/>
      <c r="DT69" s="236"/>
      <c r="DU69" s="23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36"/>
    </row>
    <row r="83" spans="116:125" x14ac:dyDescent="0.15">
      <c r="DM83" s="236"/>
      <c r="DN83" s="236"/>
      <c r="DO83" s="236"/>
      <c r="DP83" s="236"/>
      <c r="DQ83" s="236"/>
      <c r="DR83" s="236"/>
      <c r="DS83" s="236"/>
      <c r="DT83" s="236"/>
      <c r="DU83" s="236"/>
    </row>
    <row r="84" spans="116:125" x14ac:dyDescent="0.15"/>
    <row r="85" spans="116:125" x14ac:dyDescent="0.15"/>
    <row r="86" spans="116:125" x14ac:dyDescent="0.15"/>
    <row r="87" spans="116:125" x14ac:dyDescent="0.15"/>
    <row r="88" spans="116:125" x14ac:dyDescent="0.15">
      <c r="DU88" s="23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36"/>
      <c r="DT94" s="236"/>
      <c r="DU94" s="236"/>
    </row>
    <row r="95" spans="116:125" ht="13.5" customHeight="1" x14ac:dyDescent="0.15">
      <c r="DU95" s="23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36"/>
    </row>
    <row r="102" spans="124:125" ht="13.5" customHeight="1" x14ac:dyDescent="0.15"/>
    <row r="103" spans="124:125" ht="13.5" customHeight="1" x14ac:dyDescent="0.15"/>
    <row r="104" spans="124:125" ht="13.5" customHeight="1" x14ac:dyDescent="0.15">
      <c r="DT104" s="236"/>
      <c r="DU104" s="23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36" t="s">
        <v>550</v>
      </c>
    </row>
    <row r="121" spans="125:125" ht="13.5" hidden="1" customHeight="1" x14ac:dyDescent="0.15">
      <c r="DU121" s="236"/>
    </row>
  </sheetData>
  <sheetProtection algorithmName="SHA-512" hashValue="F/ZBFxzGNh5NkhSJZ+4TVjugSUwYu8mv29FbA7RBhzZvunTqN6y5gGoD5ycR0yjhsjyElXQtMCNQZbS+Jc1g5A==" saltValue="WwsPUP6Qx6ISedzw5DrN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37" customWidth="1"/>
    <col min="126" max="142" width="0" style="236" hidden="1" customWidth="1"/>
    <col min="143" max="16384" width="9" style="236" hidden="1"/>
  </cols>
  <sheetData>
    <row r="1" spans="1:125" ht="13.5" customHeight="1" x14ac:dyDescent="0.15">
      <c r="A1" s="236"/>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row>
    <row r="2" spans="1:125" x14ac:dyDescent="0.15">
      <c r="B2" s="236"/>
      <c r="T2" s="236"/>
    </row>
    <row r="3" spans="1:125" x14ac:dyDescent="0.15">
      <c r="C3" s="236"/>
      <c r="D3" s="236"/>
      <c r="E3" s="236"/>
      <c r="F3" s="236"/>
      <c r="G3" s="236"/>
      <c r="H3" s="236"/>
      <c r="I3" s="236"/>
      <c r="J3" s="236"/>
      <c r="K3" s="236"/>
      <c r="L3" s="236"/>
      <c r="M3" s="236"/>
      <c r="N3" s="236"/>
      <c r="O3" s="236"/>
      <c r="P3" s="236"/>
      <c r="Q3" s="236"/>
      <c r="R3" s="236"/>
      <c r="S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36"/>
      <c r="G33" s="236"/>
      <c r="I33" s="236"/>
    </row>
    <row r="34" spans="2:125" x14ac:dyDescent="0.15">
      <c r="C34" s="236"/>
      <c r="P34" s="236"/>
      <c r="R34" s="236"/>
      <c r="U34" s="236"/>
    </row>
    <row r="35" spans="2:125" x14ac:dyDescent="0.15">
      <c r="D35" s="236"/>
      <c r="E35" s="236"/>
      <c r="T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row>
    <row r="36" spans="2:125" x14ac:dyDescent="0.15">
      <c r="F36" s="236"/>
      <c r="H36" s="236"/>
      <c r="J36" s="236"/>
      <c r="K36" s="236"/>
      <c r="L36" s="236"/>
      <c r="M36" s="236"/>
      <c r="N36" s="236"/>
      <c r="O36" s="236"/>
      <c r="Q36" s="236"/>
      <c r="S36" s="236"/>
      <c r="V36" s="236"/>
    </row>
    <row r="37" spans="2:125" x14ac:dyDescent="0.15"/>
    <row r="38" spans="2:125" x14ac:dyDescent="0.15"/>
    <row r="39" spans="2:125" x14ac:dyDescent="0.15"/>
    <row r="40" spans="2:125" x14ac:dyDescent="0.15">
      <c r="U40" s="236"/>
    </row>
    <row r="41" spans="2:125" x14ac:dyDescent="0.15">
      <c r="R41" s="236"/>
    </row>
    <row r="42" spans="2:125" x14ac:dyDescent="0.15">
      <c r="T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row>
    <row r="43" spans="2:125" x14ac:dyDescent="0.15">
      <c r="Q43" s="236"/>
      <c r="S43" s="236"/>
      <c r="V43" s="23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37" t="s">
        <v>551</v>
      </c>
    </row>
  </sheetData>
  <sheetProtection algorithmName="SHA-512" hashValue="UGSVeT90OYf8/8v4X1e/9sxCpkZTQuFLX98pUdLRIjsl8I9i6GV9qldee5+A8ItL2n3lkFoE/iSxqTIPjLG+zA==" saltValue="AQr09tRJJlVq60BFl4S8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5" t="s">
        <v>3</v>
      </c>
      <c r="D47" s="1175"/>
      <c r="E47" s="1176"/>
      <c r="F47" s="11">
        <v>26.93</v>
      </c>
      <c r="G47" s="12">
        <v>23.53</v>
      </c>
      <c r="H47" s="12">
        <v>22.82</v>
      </c>
      <c r="I47" s="12">
        <v>22.2</v>
      </c>
      <c r="J47" s="13">
        <v>22.79</v>
      </c>
    </row>
    <row r="48" spans="2:10" ht="57.75" customHeight="1" x14ac:dyDescent="0.15">
      <c r="B48" s="14"/>
      <c r="C48" s="1177" t="s">
        <v>4</v>
      </c>
      <c r="D48" s="1177"/>
      <c r="E48" s="1178"/>
      <c r="F48" s="15">
        <v>4.7300000000000004</v>
      </c>
      <c r="G48" s="16">
        <v>4.6900000000000004</v>
      </c>
      <c r="H48" s="16">
        <v>6.73</v>
      </c>
      <c r="I48" s="16">
        <v>7.57</v>
      </c>
      <c r="J48" s="17">
        <v>6.91</v>
      </c>
    </row>
    <row r="49" spans="2:10" ht="57.75" customHeight="1" thickBot="1" x14ac:dyDescent="0.2">
      <c r="B49" s="18"/>
      <c r="C49" s="1179" t="s">
        <v>5</v>
      </c>
      <c r="D49" s="1179"/>
      <c r="E49" s="1180"/>
      <c r="F49" s="19" t="s">
        <v>557</v>
      </c>
      <c r="G49" s="20" t="s">
        <v>558</v>
      </c>
      <c r="H49" s="20">
        <v>2.25</v>
      </c>
      <c r="I49" s="20">
        <v>1.08</v>
      </c>
      <c r="J49" s="21" t="s">
        <v>559</v>
      </c>
    </row>
    <row r="50" spans="2:10" x14ac:dyDescent="0.15"/>
  </sheetData>
  <sheetProtection algorithmName="SHA-512" hashValue="wx9pfhTpQwZSBdZCU8HzEkNuP+pB+bnDg21ROBMmhRCNnwI2vkl77AishS4SCXrM+xZbKuB6u6BihAwN67EK6g==" saltValue="97qVgMIprv/C1MFkr3GI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7" t="s">
        <v>560</v>
      </c>
      <c r="D34" s="1187"/>
      <c r="E34" s="1188"/>
      <c r="F34" s="32">
        <v>9.84</v>
      </c>
      <c r="G34" s="33">
        <v>11.25</v>
      </c>
      <c r="H34" s="33">
        <v>10.79</v>
      </c>
      <c r="I34" s="33">
        <v>10.88</v>
      </c>
      <c r="J34" s="34">
        <v>10.92</v>
      </c>
      <c r="K34" s="22"/>
      <c r="L34" s="22"/>
      <c r="M34" s="22"/>
      <c r="N34" s="22"/>
      <c r="O34" s="22"/>
      <c r="P34" s="22"/>
    </row>
    <row r="35" spans="1:16" ht="39" customHeight="1" x14ac:dyDescent="0.15">
      <c r="A35" s="22"/>
      <c r="B35" s="35"/>
      <c r="C35" s="1181" t="s">
        <v>561</v>
      </c>
      <c r="D35" s="1182"/>
      <c r="E35" s="1183"/>
      <c r="F35" s="36">
        <v>4.72</v>
      </c>
      <c r="G35" s="37">
        <v>4.68</v>
      </c>
      <c r="H35" s="37">
        <v>6.72</v>
      </c>
      <c r="I35" s="37">
        <v>7.5</v>
      </c>
      <c r="J35" s="38">
        <v>6.9</v>
      </c>
      <c r="K35" s="22"/>
      <c r="L35" s="22"/>
      <c r="M35" s="22"/>
      <c r="N35" s="22"/>
      <c r="O35" s="22"/>
      <c r="P35" s="22"/>
    </row>
    <row r="36" spans="1:16" ht="39" customHeight="1" x14ac:dyDescent="0.15">
      <c r="A36" s="22"/>
      <c r="B36" s="35"/>
      <c r="C36" s="1181" t="s">
        <v>562</v>
      </c>
      <c r="D36" s="1182"/>
      <c r="E36" s="1183"/>
      <c r="F36" s="36" t="s">
        <v>511</v>
      </c>
      <c r="G36" s="37">
        <v>1.17</v>
      </c>
      <c r="H36" s="37">
        <v>1.84</v>
      </c>
      <c r="I36" s="37">
        <v>2.04</v>
      </c>
      <c r="J36" s="38">
        <v>2.27</v>
      </c>
      <c r="K36" s="22"/>
      <c r="L36" s="22"/>
      <c r="M36" s="22"/>
      <c r="N36" s="22"/>
      <c r="O36" s="22"/>
      <c r="P36" s="22"/>
    </row>
    <row r="37" spans="1:16" ht="39" customHeight="1" x14ac:dyDescent="0.15">
      <c r="A37" s="22"/>
      <c r="B37" s="35"/>
      <c r="C37" s="1181" t="s">
        <v>563</v>
      </c>
      <c r="D37" s="1182"/>
      <c r="E37" s="1183"/>
      <c r="F37" s="36">
        <v>1.07</v>
      </c>
      <c r="G37" s="37">
        <v>1.1100000000000001</v>
      </c>
      <c r="H37" s="37">
        <v>1.1100000000000001</v>
      </c>
      <c r="I37" s="37">
        <v>1.1100000000000001</v>
      </c>
      <c r="J37" s="38">
        <v>1.17</v>
      </c>
      <c r="K37" s="22"/>
      <c r="L37" s="22"/>
      <c r="M37" s="22"/>
      <c r="N37" s="22"/>
      <c r="O37" s="22"/>
      <c r="P37" s="22"/>
    </row>
    <row r="38" spans="1:16" ht="39" customHeight="1" x14ac:dyDescent="0.15">
      <c r="A38" s="22"/>
      <c r="B38" s="35"/>
      <c r="C38" s="1181" t="s">
        <v>564</v>
      </c>
      <c r="D38" s="1182"/>
      <c r="E38" s="1183"/>
      <c r="F38" s="36">
        <v>0.72</v>
      </c>
      <c r="G38" s="37">
        <v>0.9</v>
      </c>
      <c r="H38" s="37">
        <v>1.19</v>
      </c>
      <c r="I38" s="37">
        <v>0.95</v>
      </c>
      <c r="J38" s="38">
        <v>1.1599999999999999</v>
      </c>
      <c r="K38" s="22"/>
      <c r="L38" s="22"/>
      <c r="M38" s="22"/>
      <c r="N38" s="22"/>
      <c r="O38" s="22"/>
      <c r="P38" s="22"/>
    </row>
    <row r="39" spans="1:16" ht="39" customHeight="1" x14ac:dyDescent="0.15">
      <c r="A39" s="22"/>
      <c r="B39" s="35"/>
      <c r="C39" s="1181" t="s">
        <v>565</v>
      </c>
      <c r="D39" s="1182"/>
      <c r="E39" s="1183"/>
      <c r="F39" s="36">
        <v>0.43</v>
      </c>
      <c r="G39" s="37">
        <v>0.72</v>
      </c>
      <c r="H39" s="37">
        <v>0.7</v>
      </c>
      <c r="I39" s="37">
        <v>0.61</v>
      </c>
      <c r="J39" s="38">
        <v>0.69</v>
      </c>
      <c r="K39" s="22"/>
      <c r="L39" s="22"/>
      <c r="M39" s="22"/>
      <c r="N39" s="22"/>
      <c r="O39" s="22"/>
      <c r="P39" s="22"/>
    </row>
    <row r="40" spans="1:16" ht="39" customHeight="1" x14ac:dyDescent="0.15">
      <c r="A40" s="22"/>
      <c r="B40" s="35"/>
      <c r="C40" s="1181" t="s">
        <v>566</v>
      </c>
      <c r="D40" s="1182"/>
      <c r="E40" s="1183"/>
      <c r="F40" s="36">
        <v>0.06</v>
      </c>
      <c r="G40" s="37">
        <v>7.0000000000000007E-2</v>
      </c>
      <c r="H40" s="37">
        <v>0.11</v>
      </c>
      <c r="I40" s="37">
        <v>7.0000000000000007E-2</v>
      </c>
      <c r="J40" s="38">
        <v>0.05</v>
      </c>
      <c r="K40" s="22"/>
      <c r="L40" s="22"/>
      <c r="M40" s="22"/>
      <c r="N40" s="22"/>
      <c r="O40" s="22"/>
      <c r="P40" s="22"/>
    </row>
    <row r="41" spans="1:16" ht="39" customHeight="1" x14ac:dyDescent="0.15">
      <c r="A41" s="22"/>
      <c r="B41" s="35"/>
      <c r="C41" s="1181" t="s">
        <v>567</v>
      </c>
      <c r="D41" s="1182"/>
      <c r="E41" s="1183"/>
      <c r="F41" s="36">
        <v>0.01</v>
      </c>
      <c r="G41" s="37">
        <v>0</v>
      </c>
      <c r="H41" s="37">
        <v>0.01</v>
      </c>
      <c r="I41" s="37">
        <v>0.01</v>
      </c>
      <c r="J41" s="38">
        <v>0.02</v>
      </c>
      <c r="K41" s="22"/>
      <c r="L41" s="22"/>
      <c r="M41" s="22"/>
      <c r="N41" s="22"/>
      <c r="O41" s="22"/>
      <c r="P41" s="22"/>
    </row>
    <row r="42" spans="1:16" ht="39" customHeight="1" x14ac:dyDescent="0.15">
      <c r="A42" s="22"/>
      <c r="B42" s="39"/>
      <c r="C42" s="1181" t="s">
        <v>568</v>
      </c>
      <c r="D42" s="1182"/>
      <c r="E42" s="1183"/>
      <c r="F42" s="36" t="s">
        <v>511</v>
      </c>
      <c r="G42" s="37" t="s">
        <v>511</v>
      </c>
      <c r="H42" s="37" t="s">
        <v>511</v>
      </c>
      <c r="I42" s="37" t="s">
        <v>511</v>
      </c>
      <c r="J42" s="38" t="s">
        <v>511</v>
      </c>
      <c r="K42" s="22"/>
      <c r="L42" s="22"/>
      <c r="M42" s="22"/>
      <c r="N42" s="22"/>
      <c r="O42" s="22"/>
      <c r="P42" s="22"/>
    </row>
    <row r="43" spans="1:16" ht="39" customHeight="1" thickBot="1" x14ac:dyDescent="0.2">
      <c r="A43" s="22"/>
      <c r="B43" s="40"/>
      <c r="C43" s="1184" t="s">
        <v>569</v>
      </c>
      <c r="D43" s="1185"/>
      <c r="E43" s="1186"/>
      <c r="F43" s="41">
        <v>0.6</v>
      </c>
      <c r="G43" s="42">
        <v>0</v>
      </c>
      <c r="H43" s="42">
        <v>0</v>
      </c>
      <c r="I43" s="42">
        <v>0.06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AMtlSrSasc6QCUQbvK7yX4VJKXGmhOK9GrHnIjv9hB3xRQEEUcUVlbMr/QsbF6E3OGnfbLWQ5RDG6GK7s5HJQ==" saltValue="d8qJQEFCJ22iTAihyj7Y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2249</v>
      </c>
      <c r="L45" s="60">
        <v>2388</v>
      </c>
      <c r="M45" s="60">
        <v>2486</v>
      </c>
      <c r="N45" s="60">
        <v>2604</v>
      </c>
      <c r="O45" s="61">
        <v>2609</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511</v>
      </c>
      <c r="L46" s="64" t="s">
        <v>511</v>
      </c>
      <c r="M46" s="64" t="s">
        <v>511</v>
      </c>
      <c r="N46" s="64" t="s">
        <v>511</v>
      </c>
      <c r="O46" s="65" t="s">
        <v>511</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511</v>
      </c>
      <c r="L47" s="64" t="s">
        <v>511</v>
      </c>
      <c r="M47" s="64" t="s">
        <v>511</v>
      </c>
      <c r="N47" s="64" t="s">
        <v>511</v>
      </c>
      <c r="O47" s="65" t="s">
        <v>511</v>
      </c>
      <c r="P47" s="48"/>
      <c r="Q47" s="48"/>
      <c r="R47" s="48"/>
      <c r="S47" s="48"/>
      <c r="T47" s="48"/>
      <c r="U47" s="48"/>
    </row>
    <row r="48" spans="1:21" ht="30.75" customHeight="1" x14ac:dyDescent="0.15">
      <c r="A48" s="48"/>
      <c r="B48" s="1214"/>
      <c r="C48" s="1215"/>
      <c r="D48" s="62"/>
      <c r="E48" s="1191" t="s">
        <v>15</v>
      </c>
      <c r="F48" s="1191"/>
      <c r="G48" s="1191"/>
      <c r="H48" s="1191"/>
      <c r="I48" s="1191"/>
      <c r="J48" s="1192"/>
      <c r="K48" s="63">
        <v>1024</v>
      </c>
      <c r="L48" s="64">
        <v>923</v>
      </c>
      <c r="M48" s="64">
        <v>956</v>
      </c>
      <c r="N48" s="64">
        <v>904</v>
      </c>
      <c r="O48" s="65">
        <v>935</v>
      </c>
      <c r="P48" s="48"/>
      <c r="Q48" s="48"/>
      <c r="R48" s="48"/>
      <c r="S48" s="48"/>
      <c r="T48" s="48"/>
      <c r="U48" s="48"/>
    </row>
    <row r="49" spans="1:21" ht="30.75" customHeight="1" x14ac:dyDescent="0.15">
      <c r="A49" s="48"/>
      <c r="B49" s="1214"/>
      <c r="C49" s="1215"/>
      <c r="D49" s="62"/>
      <c r="E49" s="1191" t="s">
        <v>16</v>
      </c>
      <c r="F49" s="1191"/>
      <c r="G49" s="1191"/>
      <c r="H49" s="1191"/>
      <c r="I49" s="1191"/>
      <c r="J49" s="1192"/>
      <c r="K49" s="63">
        <v>117</v>
      </c>
      <c r="L49" s="64">
        <v>85</v>
      </c>
      <c r="M49" s="64">
        <v>82</v>
      </c>
      <c r="N49" s="64">
        <v>60</v>
      </c>
      <c r="O49" s="65">
        <v>60</v>
      </c>
      <c r="P49" s="48"/>
      <c r="Q49" s="48"/>
      <c r="R49" s="48"/>
      <c r="S49" s="48"/>
      <c r="T49" s="48"/>
      <c r="U49" s="48"/>
    </row>
    <row r="50" spans="1:21" ht="30.75" customHeight="1" x14ac:dyDescent="0.15">
      <c r="A50" s="48"/>
      <c r="B50" s="1214"/>
      <c r="C50" s="1215"/>
      <c r="D50" s="62"/>
      <c r="E50" s="1191" t="s">
        <v>17</v>
      </c>
      <c r="F50" s="1191"/>
      <c r="G50" s="1191"/>
      <c r="H50" s="1191"/>
      <c r="I50" s="1191"/>
      <c r="J50" s="1192"/>
      <c r="K50" s="63">
        <v>5</v>
      </c>
      <c r="L50" s="64">
        <v>2</v>
      </c>
      <c r="M50" s="64">
        <v>1</v>
      </c>
      <c r="N50" s="64">
        <v>0</v>
      </c>
      <c r="O50" s="65">
        <v>0</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511</v>
      </c>
      <c r="L51" s="64" t="s">
        <v>511</v>
      </c>
      <c r="M51" s="64" t="s">
        <v>511</v>
      </c>
      <c r="N51" s="64" t="s">
        <v>511</v>
      </c>
      <c r="O51" s="65" t="s">
        <v>511</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2382</v>
      </c>
      <c r="L52" s="64">
        <v>2498</v>
      </c>
      <c r="M52" s="64">
        <v>2540</v>
      </c>
      <c r="N52" s="64">
        <v>2593</v>
      </c>
      <c r="O52" s="65">
        <v>2562</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1013</v>
      </c>
      <c r="L53" s="69">
        <v>900</v>
      </c>
      <c r="M53" s="69">
        <v>985</v>
      </c>
      <c r="N53" s="69">
        <v>975</v>
      </c>
      <c r="O53" s="70">
        <v>1042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197" t="s">
        <v>26</v>
      </c>
      <c r="C58" s="1198"/>
      <c r="D58" s="1203" t="s">
        <v>27</v>
      </c>
      <c r="E58" s="1204"/>
      <c r="F58" s="1204"/>
      <c r="G58" s="1204"/>
      <c r="H58" s="1204"/>
      <c r="I58" s="1204"/>
      <c r="J58" s="1205"/>
      <c r="K58" s="83" t="s">
        <v>511</v>
      </c>
      <c r="L58" s="84" t="s">
        <v>511</v>
      </c>
      <c r="M58" s="84" t="s">
        <v>511</v>
      </c>
      <c r="N58" s="84" t="s">
        <v>511</v>
      </c>
      <c r="O58" s="85" t="s">
        <v>511</v>
      </c>
    </row>
    <row r="59" spans="1:21" ht="31.5" customHeight="1" x14ac:dyDescent="0.15">
      <c r="B59" s="1199"/>
      <c r="C59" s="1200"/>
      <c r="D59" s="1206" t="s">
        <v>28</v>
      </c>
      <c r="E59" s="1207"/>
      <c r="F59" s="1207"/>
      <c r="G59" s="1207"/>
      <c r="H59" s="1207"/>
      <c r="I59" s="1207"/>
      <c r="J59" s="1208"/>
      <c r="K59" s="86" t="s">
        <v>511</v>
      </c>
      <c r="L59" s="87" t="s">
        <v>511</v>
      </c>
      <c r="M59" s="87" t="s">
        <v>511</v>
      </c>
      <c r="N59" s="87" t="s">
        <v>511</v>
      </c>
      <c r="O59" s="88" t="s">
        <v>511</v>
      </c>
    </row>
    <row r="60" spans="1:21" ht="31.5" customHeight="1" thickBot="1" x14ac:dyDescent="0.2">
      <c r="B60" s="1201"/>
      <c r="C60" s="1202"/>
      <c r="D60" s="1209" t="s">
        <v>29</v>
      </c>
      <c r="E60" s="1210"/>
      <c r="F60" s="1210"/>
      <c r="G60" s="1210"/>
      <c r="H60" s="1210"/>
      <c r="I60" s="1210"/>
      <c r="J60" s="1211"/>
      <c r="K60" s="89" t="s">
        <v>511</v>
      </c>
      <c r="L60" s="90" t="s">
        <v>511</v>
      </c>
      <c r="M60" s="90" t="s">
        <v>511</v>
      </c>
      <c r="N60" s="90" t="s">
        <v>511</v>
      </c>
      <c r="O60" s="91" t="s">
        <v>511</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YMYn538P97tzZRYPIrmNqLF4wVTLNVFCIkCxY0qufhGPQ1jXMch0JPc5+cSYH7oZ8HjHhtguqxUIMzbIHoTLw==" saltValue="2ak3DpJEr2zMvnRl3ow/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552</v>
      </c>
      <c r="J40" s="103" t="s">
        <v>553</v>
      </c>
      <c r="K40" s="103" t="s">
        <v>554</v>
      </c>
      <c r="L40" s="103" t="s">
        <v>555</v>
      </c>
      <c r="M40" s="104" t="s">
        <v>556</v>
      </c>
    </row>
    <row r="41" spans="2:13" ht="27.75" customHeight="1" x14ac:dyDescent="0.15">
      <c r="B41" s="1232" t="s">
        <v>32</v>
      </c>
      <c r="C41" s="1233"/>
      <c r="D41" s="105"/>
      <c r="E41" s="1234" t="s">
        <v>33</v>
      </c>
      <c r="F41" s="1234"/>
      <c r="G41" s="1234"/>
      <c r="H41" s="1235"/>
      <c r="I41" s="332">
        <v>25331</v>
      </c>
      <c r="J41" s="333">
        <v>25013</v>
      </c>
      <c r="K41" s="333">
        <v>25359</v>
      </c>
      <c r="L41" s="333">
        <v>24686</v>
      </c>
      <c r="M41" s="334">
        <v>24063</v>
      </c>
    </row>
    <row r="42" spans="2:13" ht="27.75" customHeight="1" x14ac:dyDescent="0.15">
      <c r="B42" s="1222"/>
      <c r="C42" s="1223"/>
      <c r="D42" s="106"/>
      <c r="E42" s="1226" t="s">
        <v>34</v>
      </c>
      <c r="F42" s="1226"/>
      <c r="G42" s="1226"/>
      <c r="H42" s="1227"/>
      <c r="I42" s="335">
        <v>3</v>
      </c>
      <c r="J42" s="336">
        <v>1</v>
      </c>
      <c r="K42" s="336">
        <v>0</v>
      </c>
      <c r="L42" s="336">
        <v>0</v>
      </c>
      <c r="M42" s="337" t="s">
        <v>511</v>
      </c>
    </row>
    <row r="43" spans="2:13" ht="27.75" customHeight="1" x14ac:dyDescent="0.15">
      <c r="B43" s="1222"/>
      <c r="C43" s="1223"/>
      <c r="D43" s="106"/>
      <c r="E43" s="1226" t="s">
        <v>35</v>
      </c>
      <c r="F43" s="1226"/>
      <c r="G43" s="1226"/>
      <c r="H43" s="1227"/>
      <c r="I43" s="335">
        <v>13129</v>
      </c>
      <c r="J43" s="336">
        <v>12090</v>
      </c>
      <c r="K43" s="336">
        <v>10959</v>
      </c>
      <c r="L43" s="336">
        <v>9733</v>
      </c>
      <c r="M43" s="337">
        <v>9131</v>
      </c>
    </row>
    <row r="44" spans="2:13" ht="27.75" customHeight="1" x14ac:dyDescent="0.15">
      <c r="B44" s="1222"/>
      <c r="C44" s="1223"/>
      <c r="D44" s="106"/>
      <c r="E44" s="1226" t="s">
        <v>36</v>
      </c>
      <c r="F44" s="1226"/>
      <c r="G44" s="1226"/>
      <c r="H44" s="1227"/>
      <c r="I44" s="335">
        <v>534</v>
      </c>
      <c r="J44" s="336">
        <v>467</v>
      </c>
      <c r="K44" s="336">
        <v>442</v>
      </c>
      <c r="L44" s="336">
        <v>421</v>
      </c>
      <c r="M44" s="337">
        <v>406</v>
      </c>
    </row>
    <row r="45" spans="2:13" ht="27.75" customHeight="1" x14ac:dyDescent="0.15">
      <c r="B45" s="1222"/>
      <c r="C45" s="1223"/>
      <c r="D45" s="106"/>
      <c r="E45" s="1226" t="s">
        <v>37</v>
      </c>
      <c r="F45" s="1226"/>
      <c r="G45" s="1226"/>
      <c r="H45" s="1227"/>
      <c r="I45" s="335">
        <v>3812</v>
      </c>
      <c r="J45" s="336">
        <v>3799</v>
      </c>
      <c r="K45" s="336">
        <v>3737</v>
      </c>
      <c r="L45" s="336">
        <v>3712</v>
      </c>
      <c r="M45" s="337">
        <v>3669</v>
      </c>
    </row>
    <row r="46" spans="2:13" ht="27.75" customHeight="1" x14ac:dyDescent="0.15">
      <c r="B46" s="1222"/>
      <c r="C46" s="1223"/>
      <c r="D46" s="107"/>
      <c r="E46" s="1226" t="s">
        <v>38</v>
      </c>
      <c r="F46" s="1226"/>
      <c r="G46" s="1226"/>
      <c r="H46" s="1227"/>
      <c r="I46" s="335" t="s">
        <v>511</v>
      </c>
      <c r="J46" s="336" t="s">
        <v>511</v>
      </c>
      <c r="K46" s="336" t="s">
        <v>511</v>
      </c>
      <c r="L46" s="336">
        <v>2</v>
      </c>
      <c r="M46" s="337" t="s">
        <v>511</v>
      </c>
    </row>
    <row r="47" spans="2:13" ht="27.75" customHeight="1" x14ac:dyDescent="0.15">
      <c r="B47" s="1222"/>
      <c r="C47" s="1223"/>
      <c r="D47" s="108"/>
      <c r="E47" s="1236" t="s">
        <v>39</v>
      </c>
      <c r="F47" s="1237"/>
      <c r="G47" s="1237"/>
      <c r="H47" s="1238"/>
      <c r="I47" s="335" t="s">
        <v>511</v>
      </c>
      <c r="J47" s="336" t="s">
        <v>511</v>
      </c>
      <c r="K47" s="336" t="s">
        <v>511</v>
      </c>
      <c r="L47" s="336" t="s">
        <v>511</v>
      </c>
      <c r="M47" s="337" t="s">
        <v>511</v>
      </c>
    </row>
    <row r="48" spans="2:13" ht="27.75" customHeight="1" x14ac:dyDescent="0.15">
      <c r="B48" s="1222"/>
      <c r="C48" s="1223"/>
      <c r="D48" s="106"/>
      <c r="E48" s="1226" t="s">
        <v>40</v>
      </c>
      <c r="F48" s="1226"/>
      <c r="G48" s="1226"/>
      <c r="H48" s="1227"/>
      <c r="I48" s="335" t="s">
        <v>511</v>
      </c>
      <c r="J48" s="336" t="s">
        <v>511</v>
      </c>
      <c r="K48" s="336" t="s">
        <v>511</v>
      </c>
      <c r="L48" s="336" t="s">
        <v>511</v>
      </c>
      <c r="M48" s="337" t="s">
        <v>511</v>
      </c>
    </row>
    <row r="49" spans="2:13" ht="27.75" customHeight="1" x14ac:dyDescent="0.15">
      <c r="B49" s="1224"/>
      <c r="C49" s="1225"/>
      <c r="D49" s="106"/>
      <c r="E49" s="1226" t="s">
        <v>41</v>
      </c>
      <c r="F49" s="1226"/>
      <c r="G49" s="1226"/>
      <c r="H49" s="1227"/>
      <c r="I49" s="335" t="s">
        <v>511</v>
      </c>
      <c r="J49" s="336" t="s">
        <v>511</v>
      </c>
      <c r="K49" s="336" t="s">
        <v>511</v>
      </c>
      <c r="L49" s="336" t="s">
        <v>511</v>
      </c>
      <c r="M49" s="337" t="s">
        <v>511</v>
      </c>
    </row>
    <row r="50" spans="2:13" ht="27.75" customHeight="1" x14ac:dyDescent="0.15">
      <c r="B50" s="1220" t="s">
        <v>42</v>
      </c>
      <c r="C50" s="1221"/>
      <c r="D50" s="109"/>
      <c r="E50" s="1226" t="s">
        <v>43</v>
      </c>
      <c r="F50" s="1226"/>
      <c r="G50" s="1226"/>
      <c r="H50" s="1227"/>
      <c r="I50" s="335">
        <v>14703</v>
      </c>
      <c r="J50" s="336">
        <v>13763</v>
      </c>
      <c r="K50" s="336">
        <v>12736</v>
      </c>
      <c r="L50" s="336">
        <v>13740</v>
      </c>
      <c r="M50" s="337">
        <v>13346</v>
      </c>
    </row>
    <row r="51" spans="2:13" ht="27.75" customHeight="1" x14ac:dyDescent="0.15">
      <c r="B51" s="1222"/>
      <c r="C51" s="1223"/>
      <c r="D51" s="106"/>
      <c r="E51" s="1226" t="s">
        <v>44</v>
      </c>
      <c r="F51" s="1226"/>
      <c r="G51" s="1226"/>
      <c r="H51" s="1227"/>
      <c r="I51" s="335">
        <v>261</v>
      </c>
      <c r="J51" s="336">
        <v>243</v>
      </c>
      <c r="K51" s="336">
        <v>220</v>
      </c>
      <c r="L51" s="336">
        <v>195</v>
      </c>
      <c r="M51" s="337">
        <v>166</v>
      </c>
    </row>
    <row r="52" spans="2:13" ht="27.75" customHeight="1" x14ac:dyDescent="0.15">
      <c r="B52" s="1224"/>
      <c r="C52" s="1225"/>
      <c r="D52" s="106"/>
      <c r="E52" s="1226" t="s">
        <v>45</v>
      </c>
      <c r="F52" s="1226"/>
      <c r="G52" s="1226"/>
      <c r="H52" s="1227"/>
      <c r="I52" s="335">
        <v>26506</v>
      </c>
      <c r="J52" s="336">
        <v>25956</v>
      </c>
      <c r="K52" s="336">
        <v>25793</v>
      </c>
      <c r="L52" s="336">
        <v>24770</v>
      </c>
      <c r="M52" s="337">
        <v>23985</v>
      </c>
    </row>
    <row r="53" spans="2:13" ht="27.75" customHeight="1" thickBot="1" x14ac:dyDescent="0.2">
      <c r="B53" s="1228" t="s">
        <v>46</v>
      </c>
      <c r="C53" s="1229"/>
      <c r="D53" s="110"/>
      <c r="E53" s="1230" t="s">
        <v>47</v>
      </c>
      <c r="F53" s="1230"/>
      <c r="G53" s="1230"/>
      <c r="H53" s="1231"/>
      <c r="I53" s="338">
        <v>1340</v>
      </c>
      <c r="J53" s="339">
        <v>1409</v>
      </c>
      <c r="K53" s="339">
        <v>1749</v>
      </c>
      <c r="L53" s="339">
        <v>-150</v>
      </c>
      <c r="M53" s="340">
        <v>-227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NteCtWaiOtHgJNAN0T/sfUKH5kpCW5AQKh9GKLCxd8Nsokl7F3x1CabtcPn8ZWAawcJFRL9VXPfKEdc2DAObdQ==" saltValue="gW74fEkAR1adAIQftKtR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377" t="s">
        <v>598</v>
      </c>
    </row>
    <row r="54" spans="2:8" ht="29.25" customHeight="1" thickBot="1" x14ac:dyDescent="0.25">
      <c r="B54" s="378" t="s">
        <v>1</v>
      </c>
      <c r="C54" s="379"/>
      <c r="D54" s="379"/>
      <c r="E54" s="380" t="s">
        <v>2</v>
      </c>
      <c r="F54" s="381" t="s">
        <v>554</v>
      </c>
      <c r="G54" s="381" t="s">
        <v>555</v>
      </c>
      <c r="H54" s="382" t="s">
        <v>556</v>
      </c>
    </row>
    <row r="55" spans="2:8" ht="52.5" customHeight="1" x14ac:dyDescent="0.15">
      <c r="B55" s="383"/>
      <c r="C55" s="1247" t="s">
        <v>49</v>
      </c>
      <c r="D55" s="1247"/>
      <c r="E55" s="1248"/>
      <c r="F55" s="384">
        <v>3069</v>
      </c>
      <c r="G55" s="384">
        <v>3075</v>
      </c>
      <c r="H55" s="385">
        <v>3079</v>
      </c>
    </row>
    <row r="56" spans="2:8" ht="52.5" customHeight="1" x14ac:dyDescent="0.15">
      <c r="B56" s="386"/>
      <c r="C56" s="1249" t="s">
        <v>599</v>
      </c>
      <c r="D56" s="1249"/>
      <c r="E56" s="1250"/>
      <c r="F56" s="387">
        <v>1933</v>
      </c>
      <c r="G56" s="387">
        <v>2222</v>
      </c>
      <c r="H56" s="388">
        <v>2115</v>
      </c>
    </row>
    <row r="57" spans="2:8" ht="53.25" customHeight="1" x14ac:dyDescent="0.15">
      <c r="B57" s="386"/>
      <c r="C57" s="1251" t="s">
        <v>50</v>
      </c>
      <c r="D57" s="1251"/>
      <c r="E57" s="1252"/>
      <c r="F57" s="389">
        <v>7557</v>
      </c>
      <c r="G57" s="389">
        <v>7598</v>
      </c>
      <c r="H57" s="390">
        <v>7259</v>
      </c>
    </row>
    <row r="58" spans="2:8" ht="45.75" customHeight="1" x14ac:dyDescent="0.15">
      <c r="B58" s="391"/>
      <c r="C58" s="1239" t="s">
        <v>600</v>
      </c>
      <c r="D58" s="1240"/>
      <c r="E58" s="1241"/>
      <c r="F58" s="392">
        <v>2792</v>
      </c>
      <c r="G58" s="392">
        <v>2797</v>
      </c>
      <c r="H58" s="393">
        <v>2540</v>
      </c>
    </row>
    <row r="59" spans="2:8" ht="45.75" customHeight="1" x14ac:dyDescent="0.15">
      <c r="B59" s="391"/>
      <c r="C59" s="1239" t="s">
        <v>601</v>
      </c>
      <c r="D59" s="1240"/>
      <c r="E59" s="1241"/>
      <c r="F59" s="392">
        <v>1489</v>
      </c>
      <c r="G59" s="392">
        <v>1420</v>
      </c>
      <c r="H59" s="393">
        <v>1351</v>
      </c>
    </row>
    <row r="60" spans="2:8" ht="45.75" customHeight="1" x14ac:dyDescent="0.15">
      <c r="B60" s="391"/>
      <c r="C60" s="1239" t="s">
        <v>602</v>
      </c>
      <c r="D60" s="1240"/>
      <c r="E60" s="1241"/>
      <c r="F60" s="392">
        <v>1002</v>
      </c>
      <c r="G60" s="392">
        <v>955</v>
      </c>
      <c r="H60" s="393">
        <v>896</v>
      </c>
    </row>
    <row r="61" spans="2:8" ht="45.75" customHeight="1" x14ac:dyDescent="0.15">
      <c r="B61" s="391"/>
      <c r="C61" s="1239" t="s">
        <v>603</v>
      </c>
      <c r="D61" s="1240"/>
      <c r="E61" s="1241"/>
      <c r="F61" s="392">
        <v>762</v>
      </c>
      <c r="G61" s="392">
        <v>762</v>
      </c>
      <c r="H61" s="393">
        <v>762</v>
      </c>
    </row>
    <row r="62" spans="2:8" ht="45.75" customHeight="1" thickBot="1" x14ac:dyDescent="0.2">
      <c r="B62" s="394"/>
      <c r="C62" s="1242" t="s">
        <v>604</v>
      </c>
      <c r="D62" s="1243"/>
      <c r="E62" s="1244"/>
      <c r="F62" s="395">
        <v>513</v>
      </c>
      <c r="G62" s="395">
        <v>588</v>
      </c>
      <c r="H62" s="396">
        <v>604</v>
      </c>
    </row>
    <row r="63" spans="2:8" ht="52.5" customHeight="1" thickBot="1" x14ac:dyDescent="0.2">
      <c r="B63" s="397"/>
      <c r="C63" s="1245" t="s">
        <v>605</v>
      </c>
      <c r="D63" s="1245"/>
      <c r="E63" s="1246"/>
      <c r="F63" s="398">
        <v>12559</v>
      </c>
      <c r="G63" s="398">
        <v>12894</v>
      </c>
      <c r="H63" s="399">
        <v>12452</v>
      </c>
    </row>
    <row r="64" spans="2:8" x14ac:dyDescent="0.15"/>
  </sheetData>
  <sheetProtection algorithmName="SHA-512" hashValue="Z2BtGJgmtP3UUUj6ivb2XfysDFjhs1RFn4o8WGEgYNrZlylNWpNaufkuDbkZvatpgy7lTnTAPG2jwdUbIHk2yw==" saltValue="xci9ZiOfVObpvTFNnq5P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43" customWidth="1"/>
    <col min="2" max="107" width="2.5" style="343" customWidth="1"/>
    <col min="108" max="108" width="6.125" style="350" customWidth="1"/>
    <col min="109" max="109" width="5.875" style="349" customWidth="1"/>
    <col min="110" max="16384" width="8.625" style="343" hidden="1"/>
  </cols>
  <sheetData>
    <row r="1" spans="1:109" ht="42.75" customHeight="1" x14ac:dyDescent="0.15">
      <c r="A1" s="341"/>
      <c r="B1" s="342"/>
      <c r="DD1" s="343"/>
      <c r="DE1" s="343"/>
    </row>
    <row r="2" spans="1:109" ht="25.5" customHeight="1" x14ac:dyDescent="0.15">
      <c r="A2" s="344"/>
      <c r="C2" s="344"/>
      <c r="O2" s="344"/>
      <c r="P2" s="344"/>
      <c r="Q2" s="344"/>
      <c r="R2" s="344"/>
      <c r="S2" s="344"/>
      <c r="T2" s="344"/>
      <c r="U2" s="344"/>
      <c r="V2" s="344"/>
      <c r="W2" s="344"/>
      <c r="X2" s="344"/>
      <c r="Y2" s="344"/>
      <c r="Z2" s="344"/>
      <c r="AA2" s="344"/>
      <c r="AB2" s="344"/>
      <c r="AC2" s="344"/>
      <c r="AD2" s="344"/>
      <c r="AE2" s="344"/>
      <c r="AF2" s="344"/>
      <c r="AG2" s="344"/>
      <c r="AH2" s="344"/>
      <c r="AI2" s="344"/>
      <c r="AU2" s="344"/>
      <c r="BG2" s="344"/>
      <c r="BS2" s="344"/>
      <c r="CE2" s="344"/>
      <c r="CQ2" s="344"/>
      <c r="DD2" s="343"/>
      <c r="DE2" s="343"/>
    </row>
    <row r="3" spans="1:109" ht="25.5" customHeight="1" x14ac:dyDescent="0.15">
      <c r="A3" s="344"/>
      <c r="C3" s="344"/>
      <c r="O3" s="344"/>
      <c r="P3" s="344"/>
      <c r="Q3" s="344"/>
      <c r="R3" s="344"/>
      <c r="S3" s="344"/>
      <c r="T3" s="344"/>
      <c r="U3" s="344"/>
      <c r="V3" s="344"/>
      <c r="W3" s="344"/>
      <c r="X3" s="344"/>
      <c r="Y3" s="344"/>
      <c r="Z3" s="344"/>
      <c r="AA3" s="344"/>
      <c r="AB3" s="344"/>
      <c r="AC3" s="344"/>
      <c r="AD3" s="344"/>
      <c r="AE3" s="344"/>
      <c r="AF3" s="344"/>
      <c r="AG3" s="344"/>
      <c r="AH3" s="344"/>
      <c r="AI3" s="344"/>
      <c r="AU3" s="344"/>
      <c r="BG3" s="344"/>
      <c r="BS3" s="344"/>
      <c r="CE3" s="344"/>
      <c r="CQ3" s="344"/>
      <c r="DD3" s="343"/>
      <c r="DE3" s="343"/>
    </row>
    <row r="4" spans="1:109" s="236"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c r="CA4" s="344"/>
      <c r="CB4" s="344"/>
      <c r="CC4" s="344"/>
      <c r="CD4" s="344"/>
      <c r="CE4" s="344"/>
      <c r="CF4" s="344"/>
      <c r="CG4" s="344"/>
      <c r="CH4" s="344"/>
      <c r="CI4" s="344"/>
      <c r="CJ4" s="344"/>
      <c r="CK4" s="344"/>
      <c r="CL4" s="344"/>
      <c r="CM4" s="344"/>
      <c r="CN4" s="344"/>
      <c r="CO4" s="344"/>
      <c r="CP4" s="344"/>
      <c r="CQ4" s="344"/>
      <c r="CR4" s="344"/>
      <c r="CS4" s="344"/>
      <c r="CT4" s="344"/>
      <c r="CU4" s="344"/>
      <c r="CV4" s="344"/>
      <c r="CW4" s="344"/>
      <c r="CX4" s="344"/>
      <c r="CY4" s="344"/>
      <c r="CZ4" s="344"/>
      <c r="DA4" s="344"/>
      <c r="DB4" s="344"/>
      <c r="DC4" s="344"/>
      <c r="DD4" s="344"/>
      <c r="DE4" s="344"/>
    </row>
    <row r="5" spans="1:109" s="236"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row>
    <row r="6" spans="1:109" s="236"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CV6" s="344"/>
      <c r="CW6" s="344"/>
      <c r="CX6" s="344"/>
      <c r="CY6" s="344"/>
      <c r="CZ6" s="344"/>
      <c r="DA6" s="344"/>
      <c r="DB6" s="344"/>
      <c r="DC6" s="344"/>
      <c r="DD6" s="344"/>
      <c r="DE6" s="344"/>
    </row>
    <row r="7" spans="1:109" s="236"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c r="BV7" s="344"/>
      <c r="BW7" s="344"/>
      <c r="BX7" s="344"/>
      <c r="BY7" s="344"/>
      <c r="BZ7" s="344"/>
      <c r="CA7" s="344"/>
      <c r="CB7" s="344"/>
      <c r="CC7" s="344"/>
      <c r="CD7" s="344"/>
      <c r="CE7" s="344"/>
      <c r="CF7" s="344"/>
      <c r="CG7" s="344"/>
      <c r="CH7" s="344"/>
      <c r="CI7" s="344"/>
      <c r="CJ7" s="344"/>
      <c r="CK7" s="344"/>
      <c r="CL7" s="344"/>
      <c r="CM7" s="344"/>
      <c r="CN7" s="344"/>
      <c r="CO7" s="344"/>
      <c r="CP7" s="344"/>
      <c r="CQ7" s="344"/>
      <c r="CR7" s="344"/>
      <c r="CS7" s="344"/>
      <c r="CT7" s="344"/>
      <c r="CU7" s="344"/>
      <c r="CV7" s="344"/>
      <c r="CW7" s="344"/>
      <c r="CX7" s="344"/>
      <c r="CY7" s="344"/>
      <c r="CZ7" s="344"/>
      <c r="DA7" s="344"/>
      <c r="DB7" s="344"/>
      <c r="DC7" s="344"/>
      <c r="DD7" s="344"/>
      <c r="DE7" s="344"/>
    </row>
    <row r="8" spans="1:109" s="236"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CZ8" s="344"/>
      <c r="DA8" s="344"/>
      <c r="DB8" s="344"/>
      <c r="DC8" s="344"/>
      <c r="DD8" s="344"/>
      <c r="DE8" s="344"/>
    </row>
    <row r="9" spans="1:109" s="236"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4"/>
      <c r="BU9" s="344"/>
      <c r="BV9" s="344"/>
      <c r="BW9" s="344"/>
      <c r="BX9" s="344"/>
      <c r="BY9" s="344"/>
      <c r="BZ9" s="344"/>
      <c r="CA9" s="344"/>
      <c r="CB9" s="344"/>
      <c r="CC9" s="344"/>
      <c r="CD9" s="344"/>
      <c r="CE9" s="344"/>
      <c r="CF9" s="344"/>
      <c r="CG9" s="344"/>
      <c r="CH9" s="344"/>
      <c r="CI9" s="344"/>
      <c r="CJ9" s="344"/>
      <c r="CK9" s="344"/>
      <c r="CL9" s="344"/>
      <c r="CM9" s="344"/>
      <c r="CN9" s="344"/>
      <c r="CO9" s="344"/>
      <c r="CP9" s="344"/>
      <c r="CQ9" s="344"/>
      <c r="CR9" s="344"/>
      <c r="CS9" s="344"/>
      <c r="CT9" s="344"/>
      <c r="CU9" s="344"/>
      <c r="CV9" s="344"/>
      <c r="CW9" s="344"/>
      <c r="CX9" s="344"/>
      <c r="CY9" s="344"/>
      <c r="CZ9" s="344"/>
      <c r="DA9" s="344"/>
      <c r="DB9" s="344"/>
      <c r="DC9" s="344"/>
      <c r="DD9" s="344"/>
      <c r="DE9" s="344"/>
    </row>
    <row r="10" spans="1:109" s="236"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4"/>
      <c r="BW10" s="344"/>
      <c r="BX10" s="344"/>
      <c r="BY10" s="344"/>
      <c r="BZ10" s="344"/>
      <c r="CA10" s="344"/>
      <c r="CB10" s="344"/>
      <c r="CC10" s="344"/>
      <c r="CD10" s="344"/>
      <c r="CE10" s="344"/>
      <c r="CF10" s="344"/>
      <c r="CG10" s="344"/>
      <c r="CH10" s="344"/>
      <c r="CI10" s="344"/>
      <c r="CJ10" s="344"/>
      <c r="CK10" s="344"/>
      <c r="CL10" s="344"/>
      <c r="CM10" s="344"/>
      <c r="CN10" s="344"/>
      <c r="CO10" s="344"/>
      <c r="CP10" s="344"/>
      <c r="CQ10" s="344"/>
      <c r="CR10" s="344"/>
      <c r="CS10" s="344"/>
      <c r="CT10" s="344"/>
      <c r="CU10" s="344"/>
      <c r="CV10" s="344"/>
      <c r="CW10" s="344"/>
      <c r="CX10" s="344"/>
      <c r="CY10" s="344"/>
      <c r="CZ10" s="344"/>
      <c r="DA10" s="344"/>
      <c r="DB10" s="344"/>
      <c r="DC10" s="344"/>
      <c r="DD10" s="344"/>
      <c r="DE10" s="344"/>
    </row>
    <row r="11" spans="1:109" s="236"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44"/>
      <c r="CC11" s="344"/>
      <c r="CD11" s="344"/>
      <c r="CE11" s="344"/>
      <c r="CF11" s="344"/>
      <c r="CG11" s="344"/>
      <c r="CH11" s="344"/>
      <c r="CI11" s="344"/>
      <c r="CJ11" s="344"/>
      <c r="CK11" s="344"/>
      <c r="CL11" s="344"/>
      <c r="CM11" s="344"/>
      <c r="CN11" s="344"/>
      <c r="CO11" s="344"/>
      <c r="CP11" s="344"/>
      <c r="CQ11" s="344"/>
      <c r="CR11" s="344"/>
      <c r="CS11" s="344"/>
      <c r="CT11" s="344"/>
      <c r="CU11" s="344"/>
      <c r="CV11" s="344"/>
      <c r="CW11" s="344"/>
      <c r="CX11" s="344"/>
      <c r="CY11" s="344"/>
      <c r="CZ11" s="344"/>
      <c r="DA11" s="344"/>
      <c r="DB11" s="344"/>
      <c r="DC11" s="344"/>
      <c r="DD11" s="344"/>
      <c r="DE11" s="344"/>
    </row>
    <row r="12" spans="1:109" s="236"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c r="BX12" s="344"/>
      <c r="BY12" s="344"/>
      <c r="BZ12" s="344"/>
      <c r="CA12" s="344"/>
      <c r="CB12" s="344"/>
      <c r="CC12" s="344"/>
      <c r="CD12" s="344"/>
      <c r="CE12" s="344"/>
      <c r="CF12" s="344"/>
      <c r="CG12" s="344"/>
      <c r="CH12" s="344"/>
      <c r="CI12" s="344"/>
      <c r="CJ12" s="344"/>
      <c r="CK12" s="344"/>
      <c r="CL12" s="344"/>
      <c r="CM12" s="344"/>
      <c r="CN12" s="344"/>
      <c r="CO12" s="344"/>
      <c r="CP12" s="344"/>
      <c r="CQ12" s="344"/>
      <c r="CR12" s="344"/>
      <c r="CS12" s="344"/>
      <c r="CT12" s="344"/>
      <c r="CU12" s="344"/>
      <c r="CV12" s="344"/>
      <c r="CW12" s="344"/>
      <c r="CX12" s="344"/>
      <c r="CY12" s="344"/>
      <c r="CZ12" s="344"/>
      <c r="DA12" s="344"/>
      <c r="DB12" s="344"/>
      <c r="DC12" s="344"/>
      <c r="DD12" s="344"/>
      <c r="DE12" s="344"/>
    </row>
    <row r="13" spans="1:109" s="236"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c r="BX13" s="344"/>
      <c r="BY13" s="344"/>
      <c r="BZ13" s="344"/>
      <c r="CA13" s="344"/>
      <c r="CB13" s="344"/>
      <c r="CC13" s="344"/>
      <c r="CD13" s="344"/>
      <c r="CE13" s="344"/>
      <c r="CF13" s="344"/>
      <c r="CG13" s="344"/>
      <c r="CH13" s="344"/>
      <c r="CI13" s="344"/>
      <c r="CJ13" s="344"/>
      <c r="CK13" s="344"/>
      <c r="CL13" s="344"/>
      <c r="CM13" s="344"/>
      <c r="CN13" s="344"/>
      <c r="CO13" s="344"/>
      <c r="CP13" s="344"/>
      <c r="CQ13" s="344"/>
      <c r="CR13" s="344"/>
      <c r="CS13" s="344"/>
      <c r="CT13" s="344"/>
      <c r="CU13" s="344"/>
      <c r="CV13" s="344"/>
      <c r="CW13" s="344"/>
      <c r="CX13" s="344"/>
      <c r="CY13" s="344"/>
      <c r="CZ13" s="344"/>
      <c r="DA13" s="344"/>
      <c r="DB13" s="344"/>
      <c r="DC13" s="344"/>
      <c r="DD13" s="344"/>
      <c r="DE13" s="344"/>
    </row>
    <row r="14" spans="1:109" s="236" customForma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c r="BV14" s="344"/>
      <c r="BW14" s="344"/>
      <c r="BX14" s="344"/>
      <c r="BY14" s="344"/>
      <c r="BZ14" s="344"/>
      <c r="CA14" s="344"/>
      <c r="CB14" s="344"/>
      <c r="CC14" s="344"/>
      <c r="CD14" s="344"/>
      <c r="CE14" s="344"/>
      <c r="CF14" s="344"/>
      <c r="CG14" s="344"/>
      <c r="CH14" s="344"/>
      <c r="CI14" s="344"/>
      <c r="CJ14" s="344"/>
      <c r="CK14" s="344"/>
      <c r="CL14" s="344"/>
      <c r="CM14" s="344"/>
      <c r="CN14" s="344"/>
      <c r="CO14" s="344"/>
      <c r="CP14" s="344"/>
      <c r="CQ14" s="344"/>
      <c r="CR14" s="344"/>
      <c r="CS14" s="344"/>
      <c r="CT14" s="344"/>
      <c r="CU14" s="344"/>
      <c r="CV14" s="344"/>
      <c r="CW14" s="344"/>
      <c r="CX14" s="344"/>
      <c r="CY14" s="344"/>
      <c r="CZ14" s="344"/>
      <c r="DA14" s="344"/>
      <c r="DB14" s="344"/>
      <c r="DC14" s="344"/>
      <c r="DD14" s="344"/>
      <c r="DE14" s="344"/>
    </row>
    <row r="15" spans="1:109" s="236" customFormat="1" x14ac:dyDescent="0.15">
      <c r="A15" s="343"/>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4"/>
      <c r="BQ15" s="344"/>
      <c r="BR15" s="344"/>
      <c r="BS15" s="344"/>
      <c r="BT15" s="344"/>
      <c r="BU15" s="344"/>
      <c r="BV15" s="344"/>
      <c r="BW15" s="344"/>
      <c r="BX15" s="344"/>
      <c r="BY15" s="344"/>
      <c r="BZ15" s="344"/>
      <c r="CA15" s="344"/>
      <c r="CB15" s="344"/>
      <c r="CC15" s="344"/>
      <c r="CD15" s="344"/>
      <c r="CE15" s="344"/>
      <c r="CF15" s="344"/>
      <c r="CG15" s="344"/>
      <c r="CH15" s="344"/>
      <c r="CI15" s="344"/>
      <c r="CJ15" s="344"/>
      <c r="CK15" s="344"/>
      <c r="CL15" s="344"/>
      <c r="CM15" s="344"/>
      <c r="CN15" s="344"/>
      <c r="CO15" s="344"/>
      <c r="CP15" s="344"/>
      <c r="CQ15" s="344"/>
      <c r="CR15" s="344"/>
      <c r="CS15" s="344"/>
      <c r="CT15" s="344"/>
      <c r="CU15" s="344"/>
      <c r="CV15" s="344"/>
      <c r="CW15" s="344"/>
      <c r="CX15" s="344"/>
      <c r="CY15" s="344"/>
      <c r="CZ15" s="344"/>
      <c r="DA15" s="344"/>
      <c r="DB15" s="344"/>
      <c r="DC15" s="344"/>
      <c r="DD15" s="344"/>
      <c r="DE15" s="344"/>
    </row>
    <row r="16" spans="1:109" s="236" customFormat="1" x14ac:dyDescent="0.15">
      <c r="A16" s="343"/>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4"/>
      <c r="BQ16" s="344"/>
      <c r="BR16" s="344"/>
      <c r="BS16" s="344"/>
      <c r="BT16" s="344"/>
      <c r="BU16" s="344"/>
      <c r="BV16" s="344"/>
      <c r="BW16" s="344"/>
      <c r="BX16" s="344"/>
      <c r="BY16" s="344"/>
      <c r="BZ16" s="344"/>
      <c r="CA16" s="344"/>
      <c r="CB16" s="344"/>
      <c r="CC16" s="344"/>
      <c r="CD16" s="344"/>
      <c r="CE16" s="344"/>
      <c r="CF16" s="344"/>
      <c r="CG16" s="344"/>
      <c r="CH16" s="344"/>
      <c r="CI16" s="344"/>
      <c r="CJ16" s="344"/>
      <c r="CK16" s="344"/>
      <c r="CL16" s="344"/>
      <c r="CM16" s="344"/>
      <c r="CN16" s="344"/>
      <c r="CO16" s="344"/>
      <c r="CP16" s="344"/>
      <c r="CQ16" s="344"/>
      <c r="CR16" s="344"/>
      <c r="CS16" s="344"/>
      <c r="CT16" s="344"/>
      <c r="CU16" s="344"/>
      <c r="CV16" s="344"/>
      <c r="CW16" s="344"/>
      <c r="CX16" s="344"/>
      <c r="CY16" s="344"/>
      <c r="CZ16" s="344"/>
      <c r="DA16" s="344"/>
      <c r="DB16" s="344"/>
      <c r="DC16" s="344"/>
      <c r="DD16" s="344"/>
      <c r="DE16" s="344"/>
    </row>
    <row r="17" spans="1:109" s="236" customFormat="1" x14ac:dyDescent="0.15">
      <c r="A17" s="343"/>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344"/>
      <c r="BP17" s="344"/>
      <c r="BQ17" s="344"/>
      <c r="BR17" s="344"/>
      <c r="BS17" s="344"/>
      <c r="BT17" s="344"/>
      <c r="BU17" s="344"/>
      <c r="BV17" s="344"/>
      <c r="BW17" s="344"/>
      <c r="BX17" s="344"/>
      <c r="BY17" s="344"/>
      <c r="BZ17" s="344"/>
      <c r="CA17" s="344"/>
      <c r="CB17" s="344"/>
      <c r="CC17" s="344"/>
      <c r="CD17" s="344"/>
      <c r="CE17" s="344"/>
      <c r="CF17" s="344"/>
      <c r="CG17" s="344"/>
      <c r="CH17" s="344"/>
      <c r="CI17" s="344"/>
      <c r="CJ17" s="344"/>
      <c r="CK17" s="344"/>
      <c r="CL17" s="344"/>
      <c r="CM17" s="344"/>
      <c r="CN17" s="344"/>
      <c r="CO17" s="344"/>
      <c r="CP17" s="344"/>
      <c r="CQ17" s="344"/>
      <c r="CR17" s="344"/>
      <c r="CS17" s="344"/>
      <c r="CT17" s="344"/>
      <c r="CU17" s="344"/>
      <c r="CV17" s="344"/>
      <c r="CW17" s="344"/>
      <c r="CX17" s="344"/>
      <c r="CY17" s="344"/>
      <c r="CZ17" s="344"/>
      <c r="DA17" s="344"/>
      <c r="DB17" s="344"/>
      <c r="DC17" s="344"/>
      <c r="DD17" s="344"/>
      <c r="DE17" s="344"/>
    </row>
    <row r="18" spans="1:109" s="236" customFormat="1" x14ac:dyDescent="0.15">
      <c r="A18" s="343"/>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CZ18" s="344"/>
      <c r="DA18" s="344"/>
      <c r="DB18" s="344"/>
      <c r="DC18" s="344"/>
      <c r="DD18" s="344"/>
      <c r="DE18" s="344"/>
    </row>
    <row r="19" spans="1:109" x14ac:dyDescent="0.15">
      <c r="DD19" s="343"/>
      <c r="DE19" s="343"/>
    </row>
    <row r="20" spans="1:109" x14ac:dyDescent="0.15">
      <c r="DD20" s="343"/>
      <c r="DE20" s="343"/>
    </row>
    <row r="21" spans="1:109" ht="17.25" customHeight="1" x14ac:dyDescent="0.15">
      <c r="B21" s="345"/>
      <c r="C21" s="346"/>
      <c r="D21" s="346"/>
      <c r="E21" s="346"/>
      <c r="F21" s="346"/>
      <c r="G21" s="346"/>
      <c r="H21" s="346"/>
      <c r="I21" s="346"/>
      <c r="J21" s="346"/>
      <c r="K21" s="346"/>
      <c r="L21" s="346"/>
      <c r="M21" s="346"/>
      <c r="N21" s="347"/>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7"/>
      <c r="AU21" s="346"/>
      <c r="AV21" s="346"/>
      <c r="AW21" s="346"/>
      <c r="AX21" s="346"/>
      <c r="AY21" s="346"/>
      <c r="AZ21" s="346"/>
      <c r="BA21" s="346"/>
      <c r="BB21" s="346"/>
      <c r="BC21" s="346"/>
      <c r="BD21" s="346"/>
      <c r="BE21" s="346"/>
      <c r="BF21" s="347"/>
      <c r="BG21" s="346"/>
      <c r="BH21" s="346"/>
      <c r="BI21" s="346"/>
      <c r="BJ21" s="346"/>
      <c r="BK21" s="346"/>
      <c r="BL21" s="346"/>
      <c r="BM21" s="346"/>
      <c r="BN21" s="346"/>
      <c r="BO21" s="346"/>
      <c r="BP21" s="346"/>
      <c r="BQ21" s="346"/>
      <c r="BR21" s="347"/>
      <c r="BS21" s="346"/>
      <c r="BT21" s="346"/>
      <c r="BU21" s="346"/>
      <c r="BV21" s="346"/>
      <c r="BW21" s="346"/>
      <c r="BX21" s="346"/>
      <c r="BY21" s="346"/>
      <c r="BZ21" s="346"/>
      <c r="CA21" s="346"/>
      <c r="CB21" s="346"/>
      <c r="CC21" s="346"/>
      <c r="CD21" s="347"/>
      <c r="CE21" s="346"/>
      <c r="CF21" s="346"/>
      <c r="CG21" s="346"/>
      <c r="CH21" s="346"/>
      <c r="CI21" s="346"/>
      <c r="CJ21" s="346"/>
      <c r="CK21" s="346"/>
      <c r="CL21" s="346"/>
      <c r="CM21" s="346"/>
      <c r="CN21" s="346"/>
      <c r="CO21" s="346"/>
      <c r="CP21" s="347"/>
      <c r="CQ21" s="346"/>
      <c r="CR21" s="346"/>
      <c r="CS21" s="346"/>
      <c r="CT21" s="346"/>
      <c r="CU21" s="346"/>
      <c r="CV21" s="346"/>
      <c r="CW21" s="346"/>
      <c r="CX21" s="346"/>
      <c r="CY21" s="346"/>
      <c r="CZ21" s="346"/>
      <c r="DA21" s="346"/>
      <c r="DB21" s="347"/>
      <c r="DC21" s="346"/>
      <c r="DD21" s="348"/>
      <c r="DE21" s="343"/>
    </row>
    <row r="22" spans="1:109" ht="17.25" customHeight="1" x14ac:dyDescent="0.15">
      <c r="B22" s="349"/>
    </row>
    <row r="23" spans="1:109" x14ac:dyDescent="0.15">
      <c r="B23" s="349"/>
    </row>
    <row r="24" spans="1:109" x14ac:dyDescent="0.15">
      <c r="B24" s="349"/>
    </row>
    <row r="25" spans="1:109" x14ac:dyDescent="0.15">
      <c r="B25" s="349"/>
    </row>
    <row r="26" spans="1:109" x14ac:dyDescent="0.15">
      <c r="B26" s="349"/>
    </row>
    <row r="27" spans="1:109" x14ac:dyDescent="0.15">
      <c r="B27" s="349"/>
    </row>
    <row r="28" spans="1:109" x14ac:dyDescent="0.15">
      <c r="B28" s="349"/>
    </row>
    <row r="29" spans="1:109" x14ac:dyDescent="0.15">
      <c r="B29" s="349"/>
    </row>
    <row r="30" spans="1:109" x14ac:dyDescent="0.15">
      <c r="B30" s="349"/>
    </row>
    <row r="31" spans="1:109" x14ac:dyDescent="0.15">
      <c r="B31" s="349"/>
    </row>
    <row r="32" spans="1:109" x14ac:dyDescent="0.15">
      <c r="B32" s="349"/>
    </row>
    <row r="33" spans="2:109" x14ac:dyDescent="0.15">
      <c r="B33" s="349"/>
    </row>
    <row r="34" spans="2:109" x14ac:dyDescent="0.15">
      <c r="B34" s="349"/>
    </row>
    <row r="35" spans="2:109" x14ac:dyDescent="0.15">
      <c r="B35" s="349"/>
    </row>
    <row r="36" spans="2:109" x14ac:dyDescent="0.15">
      <c r="B36" s="349"/>
    </row>
    <row r="37" spans="2:109" x14ac:dyDescent="0.15">
      <c r="B37" s="349"/>
    </row>
    <row r="38" spans="2:109" x14ac:dyDescent="0.15">
      <c r="B38" s="349"/>
    </row>
    <row r="39" spans="2:109" x14ac:dyDescent="0.15">
      <c r="B39" s="351"/>
      <c r="C39" s="352"/>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352"/>
      <c r="BE39" s="352"/>
      <c r="BF39" s="352"/>
      <c r="BG39" s="352"/>
      <c r="BH39" s="352"/>
      <c r="BI39" s="352"/>
      <c r="BJ39" s="352"/>
      <c r="BK39" s="352"/>
      <c r="BL39" s="352"/>
      <c r="BM39" s="352"/>
      <c r="BN39" s="352"/>
      <c r="BO39" s="352"/>
      <c r="BP39" s="352"/>
      <c r="BQ39" s="352"/>
      <c r="BR39" s="352"/>
      <c r="BS39" s="352"/>
      <c r="BT39" s="352"/>
      <c r="BU39" s="352"/>
      <c r="BV39" s="352"/>
      <c r="BW39" s="352"/>
      <c r="BX39" s="352"/>
      <c r="BY39" s="352"/>
      <c r="BZ39" s="352"/>
      <c r="CA39" s="352"/>
      <c r="CB39" s="352"/>
      <c r="CC39" s="352"/>
      <c r="CD39" s="352"/>
      <c r="CE39" s="352"/>
      <c r="CF39" s="352"/>
      <c r="CG39" s="352"/>
      <c r="CH39" s="352"/>
      <c r="CI39" s="352"/>
      <c r="CJ39" s="352"/>
      <c r="CK39" s="352"/>
      <c r="CL39" s="352"/>
      <c r="CM39" s="352"/>
      <c r="CN39" s="352"/>
      <c r="CO39" s="352"/>
      <c r="CP39" s="352"/>
      <c r="CQ39" s="352"/>
      <c r="CR39" s="352"/>
      <c r="CS39" s="352"/>
      <c r="CT39" s="352"/>
      <c r="CU39" s="352"/>
      <c r="CV39" s="352"/>
      <c r="CW39" s="352"/>
      <c r="CX39" s="352"/>
      <c r="CY39" s="352"/>
      <c r="CZ39" s="352"/>
      <c r="DA39" s="352"/>
      <c r="DB39" s="352"/>
      <c r="DC39" s="352"/>
      <c r="DD39" s="353"/>
    </row>
    <row r="40" spans="2:109" x14ac:dyDescent="0.15">
      <c r="B40" s="354"/>
      <c r="DD40" s="354"/>
      <c r="DE40" s="343"/>
    </row>
    <row r="41" spans="2:109" ht="17.25" x14ac:dyDescent="0.15">
      <c r="B41" s="355" t="s">
        <v>587</v>
      </c>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8"/>
    </row>
    <row r="42" spans="2:109" x14ac:dyDescent="0.15">
      <c r="B42" s="349"/>
      <c r="G42" s="356"/>
      <c r="I42" s="357"/>
      <c r="J42" s="357"/>
      <c r="K42" s="357"/>
      <c r="AM42" s="356"/>
      <c r="AN42" s="356" t="s">
        <v>588</v>
      </c>
      <c r="AP42" s="357"/>
      <c r="AQ42" s="357"/>
      <c r="AR42" s="357"/>
      <c r="AY42" s="356"/>
      <c r="BA42" s="357"/>
      <c r="BB42" s="357"/>
      <c r="BC42" s="357"/>
      <c r="BK42" s="356"/>
      <c r="BM42" s="357"/>
      <c r="BN42" s="357"/>
      <c r="BO42" s="357"/>
      <c r="BW42" s="356"/>
      <c r="BY42" s="357"/>
      <c r="BZ42" s="357"/>
      <c r="CA42" s="357"/>
      <c r="CI42" s="356"/>
      <c r="CK42" s="357"/>
      <c r="CL42" s="357"/>
      <c r="CM42" s="357"/>
      <c r="CU42" s="356"/>
      <c r="CW42" s="357"/>
      <c r="CX42" s="357"/>
      <c r="CY42" s="357"/>
    </row>
    <row r="43" spans="2:109" ht="13.5" customHeight="1" x14ac:dyDescent="0.15">
      <c r="B43" s="349"/>
      <c r="AN43" s="1260" t="s">
        <v>589</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49"/>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49"/>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49"/>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49"/>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49"/>
      <c r="H48" s="358"/>
      <c r="I48" s="358"/>
      <c r="J48" s="358"/>
      <c r="AN48" s="358"/>
      <c r="AO48" s="358"/>
      <c r="AP48" s="358"/>
      <c r="AZ48" s="358"/>
      <c r="BA48" s="358"/>
      <c r="BB48" s="358"/>
      <c r="BL48" s="358"/>
      <c r="BM48" s="358"/>
      <c r="BN48" s="358"/>
      <c r="BX48" s="358"/>
      <c r="BY48" s="358"/>
      <c r="BZ48" s="358"/>
      <c r="CJ48" s="358"/>
      <c r="CK48" s="358"/>
      <c r="CL48" s="358"/>
      <c r="CV48" s="358"/>
      <c r="CW48" s="358"/>
      <c r="CX48" s="358"/>
    </row>
    <row r="49" spans="1:109" x14ac:dyDescent="0.15">
      <c r="B49" s="349"/>
      <c r="AN49" s="343" t="s">
        <v>590</v>
      </c>
    </row>
    <row r="50" spans="1:109" x14ac:dyDescent="0.15">
      <c r="B50" s="349"/>
      <c r="G50" s="1253"/>
      <c r="H50" s="1253"/>
      <c r="I50" s="1253"/>
      <c r="J50" s="1253"/>
      <c r="K50" s="359"/>
      <c r="L50" s="359"/>
      <c r="M50" s="360"/>
      <c r="N50" s="360"/>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552</v>
      </c>
      <c r="BQ50" s="1257"/>
      <c r="BR50" s="1257"/>
      <c r="BS50" s="1257"/>
      <c r="BT50" s="1257"/>
      <c r="BU50" s="1257"/>
      <c r="BV50" s="1257"/>
      <c r="BW50" s="1257"/>
      <c r="BX50" s="1257" t="s">
        <v>553</v>
      </c>
      <c r="BY50" s="1257"/>
      <c r="BZ50" s="1257"/>
      <c r="CA50" s="1257"/>
      <c r="CB50" s="1257"/>
      <c r="CC50" s="1257"/>
      <c r="CD50" s="1257"/>
      <c r="CE50" s="1257"/>
      <c r="CF50" s="1257" t="s">
        <v>554</v>
      </c>
      <c r="CG50" s="1257"/>
      <c r="CH50" s="1257"/>
      <c r="CI50" s="1257"/>
      <c r="CJ50" s="1257"/>
      <c r="CK50" s="1257"/>
      <c r="CL50" s="1257"/>
      <c r="CM50" s="1257"/>
      <c r="CN50" s="1257" t="s">
        <v>555</v>
      </c>
      <c r="CO50" s="1257"/>
      <c r="CP50" s="1257"/>
      <c r="CQ50" s="1257"/>
      <c r="CR50" s="1257"/>
      <c r="CS50" s="1257"/>
      <c r="CT50" s="1257"/>
      <c r="CU50" s="1257"/>
      <c r="CV50" s="1257" t="s">
        <v>556</v>
      </c>
      <c r="CW50" s="1257"/>
      <c r="CX50" s="1257"/>
      <c r="CY50" s="1257"/>
      <c r="CZ50" s="1257"/>
      <c r="DA50" s="1257"/>
      <c r="DB50" s="1257"/>
      <c r="DC50" s="1257"/>
    </row>
    <row r="51" spans="1:109" ht="13.5" customHeight="1" x14ac:dyDescent="0.15">
      <c r="B51" s="349"/>
      <c r="G51" s="1270"/>
      <c r="H51" s="1270"/>
      <c r="I51" s="1271"/>
      <c r="J51" s="1271"/>
      <c r="K51" s="1269"/>
      <c r="L51" s="1269"/>
      <c r="M51" s="1269"/>
      <c r="N51" s="1269"/>
      <c r="AM51" s="358"/>
      <c r="AN51" s="1259" t="s">
        <v>591</v>
      </c>
      <c r="AO51" s="1259"/>
      <c r="AP51" s="1259"/>
      <c r="AQ51" s="1259"/>
      <c r="AR51" s="1259"/>
      <c r="AS51" s="1259"/>
      <c r="AT51" s="1259"/>
      <c r="AU51" s="1259"/>
      <c r="AV51" s="1259"/>
      <c r="AW51" s="1259"/>
      <c r="AX51" s="1259"/>
      <c r="AY51" s="1259"/>
      <c r="AZ51" s="1259"/>
      <c r="BA51" s="1259"/>
      <c r="BB51" s="1259" t="s">
        <v>592</v>
      </c>
      <c r="BC51" s="1259"/>
      <c r="BD51" s="1259"/>
      <c r="BE51" s="1259"/>
      <c r="BF51" s="1259"/>
      <c r="BG51" s="1259"/>
      <c r="BH51" s="1259"/>
      <c r="BI51" s="1259"/>
      <c r="BJ51" s="1259"/>
      <c r="BK51" s="1259"/>
      <c r="BL51" s="1259"/>
      <c r="BM51" s="1259"/>
      <c r="BN51" s="1259"/>
      <c r="BO51" s="1259"/>
      <c r="BP51" s="1258">
        <v>12.4</v>
      </c>
      <c r="BQ51" s="1258"/>
      <c r="BR51" s="1258"/>
      <c r="BS51" s="1258"/>
      <c r="BT51" s="1258"/>
      <c r="BU51" s="1258"/>
      <c r="BV51" s="1258"/>
      <c r="BW51" s="1258"/>
      <c r="BX51" s="1258">
        <v>13.3</v>
      </c>
      <c r="BY51" s="1258"/>
      <c r="BZ51" s="1258"/>
      <c r="CA51" s="1258"/>
      <c r="CB51" s="1258"/>
      <c r="CC51" s="1258"/>
      <c r="CD51" s="1258"/>
      <c r="CE51" s="1258"/>
      <c r="CF51" s="1258">
        <v>15.9</v>
      </c>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1258"/>
    </row>
    <row r="52" spans="1:109" x14ac:dyDescent="0.15">
      <c r="B52" s="349"/>
      <c r="G52" s="1270"/>
      <c r="H52" s="1270"/>
      <c r="I52" s="1271"/>
      <c r="J52" s="1271"/>
      <c r="K52" s="1269"/>
      <c r="L52" s="1269"/>
      <c r="M52" s="1269"/>
      <c r="N52" s="1269"/>
      <c r="AM52" s="358"/>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57"/>
      <c r="B53" s="349"/>
      <c r="G53" s="1270"/>
      <c r="H53" s="1270"/>
      <c r="I53" s="1253"/>
      <c r="J53" s="1253"/>
      <c r="K53" s="1269"/>
      <c r="L53" s="1269"/>
      <c r="M53" s="1269"/>
      <c r="N53" s="1269"/>
      <c r="AM53" s="358"/>
      <c r="AN53" s="1259"/>
      <c r="AO53" s="1259"/>
      <c r="AP53" s="1259"/>
      <c r="AQ53" s="1259"/>
      <c r="AR53" s="1259"/>
      <c r="AS53" s="1259"/>
      <c r="AT53" s="1259"/>
      <c r="AU53" s="1259"/>
      <c r="AV53" s="1259"/>
      <c r="AW53" s="1259"/>
      <c r="AX53" s="1259"/>
      <c r="AY53" s="1259"/>
      <c r="AZ53" s="1259"/>
      <c r="BA53" s="1259"/>
      <c r="BB53" s="1259" t="s">
        <v>593</v>
      </c>
      <c r="BC53" s="1259"/>
      <c r="BD53" s="1259"/>
      <c r="BE53" s="1259"/>
      <c r="BF53" s="1259"/>
      <c r="BG53" s="1259"/>
      <c r="BH53" s="1259"/>
      <c r="BI53" s="1259"/>
      <c r="BJ53" s="1259"/>
      <c r="BK53" s="1259"/>
      <c r="BL53" s="1259"/>
      <c r="BM53" s="1259"/>
      <c r="BN53" s="1259"/>
      <c r="BO53" s="1259"/>
      <c r="BP53" s="1258">
        <v>52.9</v>
      </c>
      <c r="BQ53" s="1258"/>
      <c r="BR53" s="1258"/>
      <c r="BS53" s="1258"/>
      <c r="BT53" s="1258"/>
      <c r="BU53" s="1258"/>
      <c r="BV53" s="1258"/>
      <c r="BW53" s="1258"/>
      <c r="BX53" s="1258">
        <v>54.4</v>
      </c>
      <c r="BY53" s="1258"/>
      <c r="BZ53" s="1258"/>
      <c r="CA53" s="1258"/>
      <c r="CB53" s="1258"/>
      <c r="CC53" s="1258"/>
      <c r="CD53" s="1258"/>
      <c r="CE53" s="1258"/>
      <c r="CF53" s="1258">
        <v>55</v>
      </c>
      <c r="CG53" s="1258"/>
      <c r="CH53" s="1258"/>
      <c r="CI53" s="1258"/>
      <c r="CJ53" s="1258"/>
      <c r="CK53" s="1258"/>
      <c r="CL53" s="1258"/>
      <c r="CM53" s="1258"/>
      <c r="CN53" s="1258">
        <v>55.9</v>
      </c>
      <c r="CO53" s="1258"/>
      <c r="CP53" s="1258"/>
      <c r="CQ53" s="1258"/>
      <c r="CR53" s="1258"/>
      <c r="CS53" s="1258"/>
      <c r="CT53" s="1258"/>
      <c r="CU53" s="1258"/>
      <c r="CV53" s="1258">
        <v>57</v>
      </c>
      <c r="CW53" s="1258"/>
      <c r="CX53" s="1258"/>
      <c r="CY53" s="1258"/>
      <c r="CZ53" s="1258"/>
      <c r="DA53" s="1258"/>
      <c r="DB53" s="1258"/>
      <c r="DC53" s="1258"/>
    </row>
    <row r="54" spans="1:109" x14ac:dyDescent="0.15">
      <c r="A54" s="357"/>
      <c r="B54" s="349"/>
      <c r="G54" s="1270"/>
      <c r="H54" s="1270"/>
      <c r="I54" s="1253"/>
      <c r="J54" s="1253"/>
      <c r="K54" s="1269"/>
      <c r="L54" s="1269"/>
      <c r="M54" s="1269"/>
      <c r="N54" s="1269"/>
      <c r="AM54" s="358"/>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57"/>
      <c r="B55" s="349"/>
      <c r="G55" s="1253"/>
      <c r="H55" s="1253"/>
      <c r="I55" s="1253"/>
      <c r="J55" s="1253"/>
      <c r="K55" s="1269"/>
      <c r="L55" s="1269"/>
      <c r="M55" s="1269"/>
      <c r="N55" s="1269"/>
      <c r="AN55" s="1257" t="s">
        <v>594</v>
      </c>
      <c r="AO55" s="1257"/>
      <c r="AP55" s="1257"/>
      <c r="AQ55" s="1257"/>
      <c r="AR55" s="1257"/>
      <c r="AS55" s="1257"/>
      <c r="AT55" s="1257"/>
      <c r="AU55" s="1257"/>
      <c r="AV55" s="1257"/>
      <c r="AW55" s="1257"/>
      <c r="AX55" s="1257"/>
      <c r="AY55" s="1257"/>
      <c r="AZ55" s="1257"/>
      <c r="BA55" s="1257"/>
      <c r="BB55" s="1259" t="s">
        <v>592</v>
      </c>
      <c r="BC55" s="1259"/>
      <c r="BD55" s="1259"/>
      <c r="BE55" s="1259"/>
      <c r="BF55" s="1259"/>
      <c r="BG55" s="1259"/>
      <c r="BH55" s="1259"/>
      <c r="BI55" s="1259"/>
      <c r="BJ55" s="1259"/>
      <c r="BK55" s="1259"/>
      <c r="BL55" s="1259"/>
      <c r="BM55" s="1259"/>
      <c r="BN55" s="1259"/>
      <c r="BO55" s="1259"/>
      <c r="BP55" s="1258">
        <v>15.3</v>
      </c>
      <c r="BQ55" s="1258"/>
      <c r="BR55" s="1258"/>
      <c r="BS55" s="1258"/>
      <c r="BT55" s="1258"/>
      <c r="BU55" s="1258"/>
      <c r="BV55" s="1258"/>
      <c r="BW55" s="1258"/>
      <c r="BX55" s="1258">
        <v>14.9</v>
      </c>
      <c r="BY55" s="1258"/>
      <c r="BZ55" s="1258"/>
      <c r="CA55" s="1258"/>
      <c r="CB55" s="1258"/>
      <c r="CC55" s="1258"/>
      <c r="CD55" s="1258"/>
      <c r="CE55" s="1258"/>
      <c r="CF55" s="1258">
        <v>14.5</v>
      </c>
      <c r="CG55" s="1258"/>
      <c r="CH55" s="1258"/>
      <c r="CI55" s="1258"/>
      <c r="CJ55" s="1258"/>
      <c r="CK55" s="1258"/>
      <c r="CL55" s="1258"/>
      <c r="CM55" s="1258"/>
      <c r="CN55" s="1258">
        <v>13.3</v>
      </c>
      <c r="CO55" s="1258"/>
      <c r="CP55" s="1258"/>
      <c r="CQ55" s="1258"/>
      <c r="CR55" s="1258"/>
      <c r="CS55" s="1258"/>
      <c r="CT55" s="1258"/>
      <c r="CU55" s="1258"/>
      <c r="CV55" s="1258">
        <v>5.4</v>
      </c>
      <c r="CW55" s="1258"/>
      <c r="CX55" s="1258"/>
      <c r="CY55" s="1258"/>
      <c r="CZ55" s="1258"/>
      <c r="DA55" s="1258"/>
      <c r="DB55" s="1258"/>
      <c r="DC55" s="1258"/>
    </row>
    <row r="56" spans="1:109" x14ac:dyDescent="0.15">
      <c r="A56" s="357"/>
      <c r="B56" s="349"/>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57" customFormat="1" x14ac:dyDescent="0.15">
      <c r="B57" s="361"/>
      <c r="G57" s="1253"/>
      <c r="H57" s="1253"/>
      <c r="I57" s="1272"/>
      <c r="J57" s="1272"/>
      <c r="K57" s="1269"/>
      <c r="L57" s="1269"/>
      <c r="M57" s="1269"/>
      <c r="N57" s="1269"/>
      <c r="AM57" s="343"/>
      <c r="AN57" s="1257"/>
      <c r="AO57" s="1257"/>
      <c r="AP57" s="1257"/>
      <c r="AQ57" s="1257"/>
      <c r="AR57" s="1257"/>
      <c r="AS57" s="1257"/>
      <c r="AT57" s="1257"/>
      <c r="AU57" s="1257"/>
      <c r="AV57" s="1257"/>
      <c r="AW57" s="1257"/>
      <c r="AX57" s="1257"/>
      <c r="AY57" s="1257"/>
      <c r="AZ57" s="1257"/>
      <c r="BA57" s="1257"/>
      <c r="BB57" s="1259" t="s">
        <v>593</v>
      </c>
      <c r="BC57" s="1259"/>
      <c r="BD57" s="1259"/>
      <c r="BE57" s="1259"/>
      <c r="BF57" s="1259"/>
      <c r="BG57" s="1259"/>
      <c r="BH57" s="1259"/>
      <c r="BI57" s="1259"/>
      <c r="BJ57" s="1259"/>
      <c r="BK57" s="1259"/>
      <c r="BL57" s="1259"/>
      <c r="BM57" s="1259"/>
      <c r="BN57" s="1259"/>
      <c r="BO57" s="1259"/>
      <c r="BP57" s="1258">
        <v>57.5</v>
      </c>
      <c r="BQ57" s="1258"/>
      <c r="BR57" s="1258"/>
      <c r="BS57" s="1258"/>
      <c r="BT57" s="1258"/>
      <c r="BU57" s="1258"/>
      <c r="BV57" s="1258"/>
      <c r="BW57" s="1258"/>
      <c r="BX57" s="1258">
        <v>58.5</v>
      </c>
      <c r="BY57" s="1258"/>
      <c r="BZ57" s="1258"/>
      <c r="CA57" s="1258"/>
      <c r="CB57" s="1258"/>
      <c r="CC57" s="1258"/>
      <c r="CD57" s="1258"/>
      <c r="CE57" s="1258"/>
      <c r="CF57" s="1258">
        <v>58.9</v>
      </c>
      <c r="CG57" s="1258"/>
      <c r="CH57" s="1258"/>
      <c r="CI57" s="1258"/>
      <c r="CJ57" s="1258"/>
      <c r="CK57" s="1258"/>
      <c r="CL57" s="1258"/>
      <c r="CM57" s="1258"/>
      <c r="CN57" s="1258">
        <v>61.5</v>
      </c>
      <c r="CO57" s="1258"/>
      <c r="CP57" s="1258"/>
      <c r="CQ57" s="1258"/>
      <c r="CR57" s="1258"/>
      <c r="CS57" s="1258"/>
      <c r="CT57" s="1258"/>
      <c r="CU57" s="1258"/>
      <c r="CV57" s="1258">
        <v>62.3</v>
      </c>
      <c r="CW57" s="1258"/>
      <c r="CX57" s="1258"/>
      <c r="CY57" s="1258"/>
      <c r="CZ57" s="1258"/>
      <c r="DA57" s="1258"/>
      <c r="DB57" s="1258"/>
      <c r="DC57" s="1258"/>
      <c r="DD57" s="362"/>
      <c r="DE57" s="361"/>
    </row>
    <row r="58" spans="1:109" s="357" customFormat="1" x14ac:dyDescent="0.15">
      <c r="A58" s="343"/>
      <c r="B58" s="361"/>
      <c r="G58" s="1253"/>
      <c r="H58" s="1253"/>
      <c r="I58" s="1272"/>
      <c r="J58" s="1272"/>
      <c r="K58" s="1269"/>
      <c r="L58" s="1269"/>
      <c r="M58" s="1269"/>
      <c r="N58" s="1269"/>
      <c r="AM58" s="343"/>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62"/>
      <c r="DE58" s="361"/>
    </row>
    <row r="59" spans="1:109" s="357" customFormat="1" x14ac:dyDescent="0.15">
      <c r="A59" s="343"/>
      <c r="B59" s="361"/>
      <c r="K59" s="363"/>
      <c r="L59" s="363"/>
      <c r="M59" s="363"/>
      <c r="N59" s="363"/>
      <c r="AQ59" s="363"/>
      <c r="AR59" s="363"/>
      <c r="AS59" s="363"/>
      <c r="AT59" s="363"/>
      <c r="BC59" s="363"/>
      <c r="BD59" s="363"/>
      <c r="BE59" s="363"/>
      <c r="BF59" s="363"/>
      <c r="BO59" s="363"/>
      <c r="BP59" s="363"/>
      <c r="BQ59" s="363"/>
      <c r="BR59" s="363"/>
      <c r="CA59" s="363"/>
      <c r="CB59" s="363"/>
      <c r="CC59" s="363"/>
      <c r="CD59" s="363"/>
      <c r="CM59" s="363"/>
      <c r="CN59" s="363"/>
      <c r="CO59" s="363"/>
      <c r="CP59" s="363"/>
      <c r="CY59" s="363"/>
      <c r="CZ59" s="363"/>
      <c r="DA59" s="363"/>
      <c r="DB59" s="363"/>
      <c r="DC59" s="363"/>
      <c r="DD59" s="362"/>
      <c r="DE59" s="361"/>
    </row>
    <row r="60" spans="1:109" s="357" customFormat="1" x14ac:dyDescent="0.15">
      <c r="A60" s="343"/>
      <c r="B60" s="361"/>
      <c r="K60" s="363"/>
      <c r="L60" s="363"/>
      <c r="M60" s="363"/>
      <c r="N60" s="363"/>
      <c r="AQ60" s="363"/>
      <c r="AR60" s="363"/>
      <c r="AS60" s="363"/>
      <c r="AT60" s="363"/>
      <c r="BC60" s="363"/>
      <c r="BD60" s="363"/>
      <c r="BE60" s="363"/>
      <c r="BF60" s="363"/>
      <c r="BO60" s="363"/>
      <c r="BP60" s="363"/>
      <c r="BQ60" s="363"/>
      <c r="BR60" s="363"/>
      <c r="CA60" s="363"/>
      <c r="CB60" s="363"/>
      <c r="CC60" s="363"/>
      <c r="CD60" s="363"/>
      <c r="CM60" s="363"/>
      <c r="CN60" s="363"/>
      <c r="CO60" s="363"/>
      <c r="CP60" s="363"/>
      <c r="CY60" s="363"/>
      <c r="CZ60" s="363"/>
      <c r="DA60" s="363"/>
      <c r="DB60" s="363"/>
      <c r="DC60" s="363"/>
      <c r="DD60" s="362"/>
      <c r="DE60" s="361"/>
    </row>
    <row r="61" spans="1:109" s="357" customFormat="1" x14ac:dyDescent="0.15">
      <c r="A61" s="343"/>
      <c r="B61" s="364"/>
      <c r="C61" s="365"/>
      <c r="D61" s="365"/>
      <c r="E61" s="365"/>
      <c r="F61" s="365"/>
      <c r="G61" s="365"/>
      <c r="H61" s="365"/>
      <c r="I61" s="365"/>
      <c r="J61" s="365"/>
      <c r="K61" s="365"/>
      <c r="L61" s="365"/>
      <c r="M61" s="366"/>
      <c r="N61" s="366"/>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6"/>
      <c r="AT61" s="366"/>
      <c r="AU61" s="365"/>
      <c r="AV61" s="365"/>
      <c r="AW61" s="365"/>
      <c r="AX61" s="365"/>
      <c r="AY61" s="365"/>
      <c r="AZ61" s="365"/>
      <c r="BA61" s="365"/>
      <c r="BB61" s="365"/>
      <c r="BC61" s="365"/>
      <c r="BD61" s="365"/>
      <c r="BE61" s="366"/>
      <c r="BF61" s="366"/>
      <c r="BG61" s="365"/>
      <c r="BH61" s="365"/>
      <c r="BI61" s="365"/>
      <c r="BJ61" s="365"/>
      <c r="BK61" s="365"/>
      <c r="BL61" s="365"/>
      <c r="BM61" s="365"/>
      <c r="BN61" s="365"/>
      <c r="BO61" s="365"/>
      <c r="BP61" s="365"/>
      <c r="BQ61" s="366"/>
      <c r="BR61" s="366"/>
      <c r="BS61" s="365"/>
      <c r="BT61" s="365"/>
      <c r="BU61" s="365"/>
      <c r="BV61" s="365"/>
      <c r="BW61" s="365"/>
      <c r="BX61" s="365"/>
      <c r="BY61" s="365"/>
      <c r="BZ61" s="365"/>
      <c r="CA61" s="365"/>
      <c r="CB61" s="365"/>
      <c r="CC61" s="366"/>
      <c r="CD61" s="366"/>
      <c r="CE61" s="365"/>
      <c r="CF61" s="365"/>
      <c r="CG61" s="365"/>
      <c r="CH61" s="365"/>
      <c r="CI61" s="365"/>
      <c r="CJ61" s="365"/>
      <c r="CK61" s="365"/>
      <c r="CL61" s="365"/>
      <c r="CM61" s="365"/>
      <c r="CN61" s="365"/>
      <c r="CO61" s="366"/>
      <c r="CP61" s="366"/>
      <c r="CQ61" s="365"/>
      <c r="CR61" s="365"/>
      <c r="CS61" s="365"/>
      <c r="CT61" s="365"/>
      <c r="CU61" s="365"/>
      <c r="CV61" s="365"/>
      <c r="CW61" s="365"/>
      <c r="CX61" s="365"/>
      <c r="CY61" s="365"/>
      <c r="CZ61" s="365"/>
      <c r="DA61" s="366"/>
      <c r="DB61" s="366"/>
      <c r="DC61" s="366"/>
      <c r="DD61" s="367"/>
      <c r="DE61" s="361"/>
    </row>
    <row r="62" spans="1:109" x14ac:dyDescent="0.15">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343"/>
    </row>
    <row r="63" spans="1:109" ht="17.25" x14ac:dyDescent="0.15">
      <c r="B63" s="368" t="s">
        <v>595</v>
      </c>
    </row>
    <row r="64" spans="1:109" x14ac:dyDescent="0.15">
      <c r="B64" s="349"/>
      <c r="G64" s="356"/>
      <c r="I64" s="369"/>
      <c r="J64" s="369"/>
      <c r="K64" s="369"/>
      <c r="L64" s="369"/>
      <c r="M64" s="369"/>
      <c r="N64" s="370"/>
      <c r="AM64" s="356"/>
      <c r="AN64" s="356" t="s">
        <v>588</v>
      </c>
      <c r="AP64" s="357"/>
      <c r="AQ64" s="357"/>
      <c r="AR64" s="357"/>
      <c r="AY64" s="356"/>
      <c r="BA64" s="357"/>
      <c r="BB64" s="357"/>
      <c r="BC64" s="357"/>
      <c r="BK64" s="356"/>
      <c r="BM64" s="357"/>
      <c r="BN64" s="357"/>
      <c r="BO64" s="357"/>
      <c r="BW64" s="356"/>
      <c r="BY64" s="357"/>
      <c r="BZ64" s="357"/>
      <c r="CA64" s="357"/>
      <c r="CI64" s="356"/>
      <c r="CK64" s="357"/>
      <c r="CL64" s="357"/>
      <c r="CM64" s="357"/>
      <c r="CU64" s="356"/>
      <c r="CW64" s="357"/>
      <c r="CX64" s="357"/>
      <c r="CY64" s="357"/>
    </row>
    <row r="65" spans="2:107" x14ac:dyDescent="0.15">
      <c r="B65" s="349"/>
      <c r="AN65" s="1260" t="s">
        <v>596</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349"/>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349"/>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349"/>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349"/>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349"/>
      <c r="H70" s="371"/>
      <c r="I70" s="371"/>
      <c r="J70" s="372"/>
      <c r="K70" s="372"/>
      <c r="L70" s="373"/>
      <c r="M70" s="372"/>
      <c r="N70" s="373"/>
      <c r="AN70" s="358"/>
      <c r="AO70" s="358"/>
      <c r="AP70" s="358"/>
      <c r="AZ70" s="358"/>
      <c r="BA70" s="358"/>
      <c r="BB70" s="358"/>
      <c r="BL70" s="358"/>
      <c r="BM70" s="358"/>
      <c r="BN70" s="358"/>
      <c r="BX70" s="358"/>
      <c r="BY70" s="358"/>
      <c r="BZ70" s="358"/>
      <c r="CJ70" s="358"/>
      <c r="CK70" s="358"/>
      <c r="CL70" s="358"/>
      <c r="CV70" s="358"/>
      <c r="CW70" s="358"/>
      <c r="CX70" s="358"/>
    </row>
    <row r="71" spans="2:107" x14ac:dyDescent="0.15">
      <c r="B71" s="349"/>
      <c r="G71" s="374"/>
      <c r="I71" s="375"/>
      <c r="J71" s="372"/>
      <c r="K71" s="372"/>
      <c r="L71" s="373"/>
      <c r="M71" s="372"/>
      <c r="N71" s="373"/>
      <c r="AM71" s="374"/>
      <c r="AN71" s="343" t="s">
        <v>590</v>
      </c>
    </row>
    <row r="72" spans="2:107" x14ac:dyDescent="0.15">
      <c r="B72" s="349"/>
      <c r="G72" s="1253"/>
      <c r="H72" s="1253"/>
      <c r="I72" s="1253"/>
      <c r="J72" s="1253"/>
      <c r="K72" s="359"/>
      <c r="L72" s="359"/>
      <c r="M72" s="360"/>
      <c r="N72" s="360"/>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552</v>
      </c>
      <c r="BQ72" s="1257"/>
      <c r="BR72" s="1257"/>
      <c r="BS72" s="1257"/>
      <c r="BT72" s="1257"/>
      <c r="BU72" s="1257"/>
      <c r="BV72" s="1257"/>
      <c r="BW72" s="1257"/>
      <c r="BX72" s="1257" t="s">
        <v>553</v>
      </c>
      <c r="BY72" s="1257"/>
      <c r="BZ72" s="1257"/>
      <c r="CA72" s="1257"/>
      <c r="CB72" s="1257"/>
      <c r="CC72" s="1257"/>
      <c r="CD72" s="1257"/>
      <c r="CE72" s="1257"/>
      <c r="CF72" s="1257" t="s">
        <v>554</v>
      </c>
      <c r="CG72" s="1257"/>
      <c r="CH72" s="1257"/>
      <c r="CI72" s="1257"/>
      <c r="CJ72" s="1257"/>
      <c r="CK72" s="1257"/>
      <c r="CL72" s="1257"/>
      <c r="CM72" s="1257"/>
      <c r="CN72" s="1257" t="s">
        <v>555</v>
      </c>
      <c r="CO72" s="1257"/>
      <c r="CP72" s="1257"/>
      <c r="CQ72" s="1257"/>
      <c r="CR72" s="1257"/>
      <c r="CS72" s="1257"/>
      <c r="CT72" s="1257"/>
      <c r="CU72" s="1257"/>
      <c r="CV72" s="1257" t="s">
        <v>556</v>
      </c>
      <c r="CW72" s="1257"/>
      <c r="CX72" s="1257"/>
      <c r="CY72" s="1257"/>
      <c r="CZ72" s="1257"/>
      <c r="DA72" s="1257"/>
      <c r="DB72" s="1257"/>
      <c r="DC72" s="1257"/>
    </row>
    <row r="73" spans="2:107" x14ac:dyDescent="0.15">
      <c r="B73" s="349"/>
      <c r="G73" s="1270"/>
      <c r="H73" s="1270"/>
      <c r="I73" s="1270"/>
      <c r="J73" s="1270"/>
      <c r="K73" s="1273"/>
      <c r="L73" s="1273"/>
      <c r="M73" s="1273"/>
      <c r="N73" s="1273"/>
      <c r="AM73" s="358"/>
      <c r="AN73" s="1259" t="s">
        <v>591</v>
      </c>
      <c r="AO73" s="1259"/>
      <c r="AP73" s="1259"/>
      <c r="AQ73" s="1259"/>
      <c r="AR73" s="1259"/>
      <c r="AS73" s="1259"/>
      <c r="AT73" s="1259"/>
      <c r="AU73" s="1259"/>
      <c r="AV73" s="1259"/>
      <c r="AW73" s="1259"/>
      <c r="AX73" s="1259"/>
      <c r="AY73" s="1259"/>
      <c r="AZ73" s="1259"/>
      <c r="BA73" s="1259"/>
      <c r="BB73" s="1259" t="s">
        <v>592</v>
      </c>
      <c r="BC73" s="1259"/>
      <c r="BD73" s="1259"/>
      <c r="BE73" s="1259"/>
      <c r="BF73" s="1259"/>
      <c r="BG73" s="1259"/>
      <c r="BH73" s="1259"/>
      <c r="BI73" s="1259"/>
      <c r="BJ73" s="1259"/>
      <c r="BK73" s="1259"/>
      <c r="BL73" s="1259"/>
      <c r="BM73" s="1259"/>
      <c r="BN73" s="1259"/>
      <c r="BO73" s="1259"/>
      <c r="BP73" s="1258">
        <v>12.4</v>
      </c>
      <c r="BQ73" s="1258"/>
      <c r="BR73" s="1258"/>
      <c r="BS73" s="1258"/>
      <c r="BT73" s="1258"/>
      <c r="BU73" s="1258"/>
      <c r="BV73" s="1258"/>
      <c r="BW73" s="1258"/>
      <c r="BX73" s="1258">
        <v>13.3</v>
      </c>
      <c r="BY73" s="1258"/>
      <c r="BZ73" s="1258"/>
      <c r="CA73" s="1258"/>
      <c r="CB73" s="1258"/>
      <c r="CC73" s="1258"/>
      <c r="CD73" s="1258"/>
      <c r="CE73" s="1258"/>
      <c r="CF73" s="1258">
        <v>15.9</v>
      </c>
      <c r="CG73" s="1258"/>
      <c r="CH73" s="1258"/>
      <c r="CI73" s="1258"/>
      <c r="CJ73" s="1258"/>
      <c r="CK73" s="1258"/>
      <c r="CL73" s="1258"/>
      <c r="CM73" s="1258"/>
      <c r="CN73" s="1258"/>
      <c r="CO73" s="1258"/>
      <c r="CP73" s="1258"/>
      <c r="CQ73" s="1258"/>
      <c r="CR73" s="1258"/>
      <c r="CS73" s="1258"/>
      <c r="CT73" s="1258"/>
      <c r="CU73" s="1258"/>
      <c r="CV73" s="1258"/>
      <c r="CW73" s="1258"/>
      <c r="CX73" s="1258"/>
      <c r="CY73" s="1258"/>
      <c r="CZ73" s="1258"/>
      <c r="DA73" s="1258"/>
      <c r="DB73" s="1258"/>
      <c r="DC73" s="1258"/>
    </row>
    <row r="74" spans="2:107" x14ac:dyDescent="0.15">
      <c r="B74" s="349"/>
      <c r="G74" s="1270"/>
      <c r="H74" s="1270"/>
      <c r="I74" s="1270"/>
      <c r="J74" s="1270"/>
      <c r="K74" s="1273"/>
      <c r="L74" s="1273"/>
      <c r="M74" s="1273"/>
      <c r="N74" s="1273"/>
      <c r="AM74" s="358"/>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49"/>
      <c r="G75" s="1270"/>
      <c r="H75" s="1270"/>
      <c r="I75" s="1253"/>
      <c r="J75" s="1253"/>
      <c r="K75" s="1269"/>
      <c r="L75" s="1269"/>
      <c r="M75" s="1269"/>
      <c r="N75" s="1269"/>
      <c r="AM75" s="358"/>
      <c r="AN75" s="1259"/>
      <c r="AO75" s="1259"/>
      <c r="AP75" s="1259"/>
      <c r="AQ75" s="1259"/>
      <c r="AR75" s="1259"/>
      <c r="AS75" s="1259"/>
      <c r="AT75" s="1259"/>
      <c r="AU75" s="1259"/>
      <c r="AV75" s="1259"/>
      <c r="AW75" s="1259"/>
      <c r="AX75" s="1259"/>
      <c r="AY75" s="1259"/>
      <c r="AZ75" s="1259"/>
      <c r="BA75" s="1259"/>
      <c r="BB75" s="1259" t="s">
        <v>597</v>
      </c>
      <c r="BC75" s="1259"/>
      <c r="BD75" s="1259"/>
      <c r="BE75" s="1259"/>
      <c r="BF75" s="1259"/>
      <c r="BG75" s="1259"/>
      <c r="BH75" s="1259"/>
      <c r="BI75" s="1259"/>
      <c r="BJ75" s="1259"/>
      <c r="BK75" s="1259"/>
      <c r="BL75" s="1259"/>
      <c r="BM75" s="1259"/>
      <c r="BN75" s="1259"/>
      <c r="BO75" s="1259"/>
      <c r="BP75" s="1258">
        <v>8.3000000000000007</v>
      </c>
      <c r="BQ75" s="1258"/>
      <c r="BR75" s="1258"/>
      <c r="BS75" s="1258"/>
      <c r="BT75" s="1258"/>
      <c r="BU75" s="1258"/>
      <c r="BV75" s="1258"/>
      <c r="BW75" s="1258"/>
      <c r="BX75" s="1258">
        <v>8.6999999999999993</v>
      </c>
      <c r="BY75" s="1258"/>
      <c r="BZ75" s="1258"/>
      <c r="CA75" s="1258"/>
      <c r="CB75" s="1258"/>
      <c r="CC75" s="1258"/>
      <c r="CD75" s="1258"/>
      <c r="CE75" s="1258"/>
      <c r="CF75" s="1258">
        <v>8.9</v>
      </c>
      <c r="CG75" s="1258"/>
      <c r="CH75" s="1258"/>
      <c r="CI75" s="1258"/>
      <c r="CJ75" s="1258"/>
      <c r="CK75" s="1258"/>
      <c r="CL75" s="1258"/>
      <c r="CM75" s="1258"/>
      <c r="CN75" s="1258">
        <v>8.6</v>
      </c>
      <c r="CO75" s="1258"/>
      <c r="CP75" s="1258"/>
      <c r="CQ75" s="1258"/>
      <c r="CR75" s="1258"/>
      <c r="CS75" s="1258"/>
      <c r="CT75" s="1258"/>
      <c r="CU75" s="1258"/>
      <c r="CV75" s="1258">
        <v>9</v>
      </c>
      <c r="CW75" s="1258"/>
      <c r="CX75" s="1258"/>
      <c r="CY75" s="1258"/>
      <c r="CZ75" s="1258"/>
      <c r="DA75" s="1258"/>
      <c r="DB75" s="1258"/>
      <c r="DC75" s="1258"/>
    </row>
    <row r="76" spans="2:107" x14ac:dyDescent="0.15">
      <c r="B76" s="349"/>
      <c r="G76" s="1270"/>
      <c r="H76" s="1270"/>
      <c r="I76" s="1253"/>
      <c r="J76" s="1253"/>
      <c r="K76" s="1269"/>
      <c r="L76" s="1269"/>
      <c r="M76" s="1269"/>
      <c r="N76" s="1269"/>
      <c r="AM76" s="358"/>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49"/>
      <c r="G77" s="1253"/>
      <c r="H77" s="1253"/>
      <c r="I77" s="1253"/>
      <c r="J77" s="1253"/>
      <c r="K77" s="1273"/>
      <c r="L77" s="1273"/>
      <c r="M77" s="1273"/>
      <c r="N77" s="1273"/>
      <c r="AN77" s="1257" t="s">
        <v>594</v>
      </c>
      <c r="AO77" s="1257"/>
      <c r="AP77" s="1257"/>
      <c r="AQ77" s="1257"/>
      <c r="AR77" s="1257"/>
      <c r="AS77" s="1257"/>
      <c r="AT77" s="1257"/>
      <c r="AU77" s="1257"/>
      <c r="AV77" s="1257"/>
      <c r="AW77" s="1257"/>
      <c r="AX77" s="1257"/>
      <c r="AY77" s="1257"/>
      <c r="AZ77" s="1257"/>
      <c r="BA77" s="1257"/>
      <c r="BB77" s="1259" t="s">
        <v>592</v>
      </c>
      <c r="BC77" s="1259"/>
      <c r="BD77" s="1259"/>
      <c r="BE77" s="1259"/>
      <c r="BF77" s="1259"/>
      <c r="BG77" s="1259"/>
      <c r="BH77" s="1259"/>
      <c r="BI77" s="1259"/>
      <c r="BJ77" s="1259"/>
      <c r="BK77" s="1259"/>
      <c r="BL77" s="1259"/>
      <c r="BM77" s="1259"/>
      <c r="BN77" s="1259"/>
      <c r="BO77" s="1259"/>
      <c r="BP77" s="1258">
        <v>15.3</v>
      </c>
      <c r="BQ77" s="1258"/>
      <c r="BR77" s="1258"/>
      <c r="BS77" s="1258"/>
      <c r="BT77" s="1258"/>
      <c r="BU77" s="1258"/>
      <c r="BV77" s="1258"/>
      <c r="BW77" s="1258"/>
      <c r="BX77" s="1258">
        <v>14.9</v>
      </c>
      <c r="BY77" s="1258"/>
      <c r="BZ77" s="1258"/>
      <c r="CA77" s="1258"/>
      <c r="CB77" s="1258"/>
      <c r="CC77" s="1258"/>
      <c r="CD77" s="1258"/>
      <c r="CE77" s="1258"/>
      <c r="CF77" s="1258">
        <v>14.5</v>
      </c>
      <c r="CG77" s="1258"/>
      <c r="CH77" s="1258"/>
      <c r="CI77" s="1258"/>
      <c r="CJ77" s="1258"/>
      <c r="CK77" s="1258"/>
      <c r="CL77" s="1258"/>
      <c r="CM77" s="1258"/>
      <c r="CN77" s="1258">
        <v>13.3</v>
      </c>
      <c r="CO77" s="1258"/>
      <c r="CP77" s="1258"/>
      <c r="CQ77" s="1258"/>
      <c r="CR77" s="1258"/>
      <c r="CS77" s="1258"/>
      <c r="CT77" s="1258"/>
      <c r="CU77" s="1258"/>
      <c r="CV77" s="1258">
        <v>5.4</v>
      </c>
      <c r="CW77" s="1258"/>
      <c r="CX77" s="1258"/>
      <c r="CY77" s="1258"/>
      <c r="CZ77" s="1258"/>
      <c r="DA77" s="1258"/>
      <c r="DB77" s="1258"/>
      <c r="DC77" s="1258"/>
    </row>
    <row r="78" spans="2:107" x14ac:dyDescent="0.15">
      <c r="B78" s="349"/>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49"/>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597</v>
      </c>
      <c r="BC79" s="1259"/>
      <c r="BD79" s="1259"/>
      <c r="BE79" s="1259"/>
      <c r="BF79" s="1259"/>
      <c r="BG79" s="1259"/>
      <c r="BH79" s="1259"/>
      <c r="BI79" s="1259"/>
      <c r="BJ79" s="1259"/>
      <c r="BK79" s="1259"/>
      <c r="BL79" s="1259"/>
      <c r="BM79" s="1259"/>
      <c r="BN79" s="1259"/>
      <c r="BO79" s="1259"/>
      <c r="BP79" s="1258">
        <v>8.5</v>
      </c>
      <c r="BQ79" s="1258"/>
      <c r="BR79" s="1258"/>
      <c r="BS79" s="1258"/>
      <c r="BT79" s="1258"/>
      <c r="BU79" s="1258"/>
      <c r="BV79" s="1258"/>
      <c r="BW79" s="1258"/>
      <c r="BX79" s="1258">
        <v>8.5</v>
      </c>
      <c r="BY79" s="1258"/>
      <c r="BZ79" s="1258"/>
      <c r="CA79" s="1258"/>
      <c r="CB79" s="1258"/>
      <c r="CC79" s="1258"/>
      <c r="CD79" s="1258"/>
      <c r="CE79" s="1258"/>
      <c r="CF79" s="1258">
        <v>8.4</v>
      </c>
      <c r="CG79" s="1258"/>
      <c r="CH79" s="1258"/>
      <c r="CI79" s="1258"/>
      <c r="CJ79" s="1258"/>
      <c r="CK79" s="1258"/>
      <c r="CL79" s="1258"/>
      <c r="CM79" s="1258"/>
      <c r="CN79" s="1258">
        <v>8.4</v>
      </c>
      <c r="CO79" s="1258"/>
      <c r="CP79" s="1258"/>
      <c r="CQ79" s="1258"/>
      <c r="CR79" s="1258"/>
      <c r="CS79" s="1258"/>
      <c r="CT79" s="1258"/>
      <c r="CU79" s="1258"/>
      <c r="CV79" s="1258">
        <v>8.4</v>
      </c>
      <c r="CW79" s="1258"/>
      <c r="CX79" s="1258"/>
      <c r="CY79" s="1258"/>
      <c r="CZ79" s="1258"/>
      <c r="DA79" s="1258"/>
      <c r="DB79" s="1258"/>
      <c r="DC79" s="1258"/>
    </row>
    <row r="80" spans="2:107" x14ac:dyDescent="0.15">
      <c r="B80" s="349"/>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49"/>
    </row>
    <row r="82" spans="2:109" ht="17.25" x14ac:dyDescent="0.15">
      <c r="B82" s="34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51"/>
      <c r="C83" s="352"/>
      <c r="D83" s="352"/>
      <c r="E83" s="352"/>
      <c r="F83" s="352"/>
      <c r="G83" s="352"/>
      <c r="H83" s="352"/>
      <c r="I83" s="352"/>
      <c r="J83" s="352"/>
      <c r="K83" s="352"/>
      <c r="L83" s="352"/>
      <c r="M83" s="352"/>
      <c r="N83" s="352"/>
      <c r="O83" s="352"/>
      <c r="P83" s="352"/>
      <c r="Q83" s="352"/>
      <c r="R83" s="352"/>
      <c r="S83" s="352"/>
      <c r="T83" s="352"/>
      <c r="U83" s="352"/>
      <c r="V83" s="352"/>
      <c r="W83" s="352"/>
      <c r="X83" s="352"/>
      <c r="Y83" s="352"/>
      <c r="Z83" s="352"/>
      <c r="AA83" s="352"/>
      <c r="AB83" s="352"/>
      <c r="AC83" s="352"/>
      <c r="AD83" s="352"/>
      <c r="AE83" s="352"/>
      <c r="AF83" s="352"/>
      <c r="AG83" s="352"/>
      <c r="AH83" s="352"/>
      <c r="AI83" s="352"/>
      <c r="AJ83" s="352"/>
      <c r="AK83" s="352"/>
      <c r="AL83" s="352"/>
      <c r="AM83" s="352"/>
      <c r="AN83" s="352"/>
      <c r="AO83" s="352"/>
      <c r="AP83" s="352"/>
      <c r="AQ83" s="352"/>
      <c r="AR83" s="352"/>
      <c r="AS83" s="352"/>
      <c r="AT83" s="352"/>
      <c r="AU83" s="352"/>
      <c r="AV83" s="352"/>
      <c r="AW83" s="352"/>
      <c r="AX83" s="352"/>
      <c r="AY83" s="352"/>
      <c r="AZ83" s="352"/>
      <c r="BA83" s="352"/>
      <c r="BB83" s="352"/>
      <c r="BC83" s="352"/>
      <c r="BD83" s="352"/>
      <c r="BE83" s="352"/>
      <c r="BF83" s="352"/>
      <c r="BG83" s="352"/>
      <c r="BH83" s="352"/>
      <c r="BI83" s="352"/>
      <c r="BJ83" s="352"/>
      <c r="BK83" s="352"/>
      <c r="BL83" s="352"/>
      <c r="BM83" s="352"/>
      <c r="BN83" s="352"/>
      <c r="BO83" s="352"/>
      <c r="BP83" s="352"/>
      <c r="BQ83" s="352"/>
      <c r="BR83" s="352"/>
      <c r="BS83" s="352"/>
      <c r="BT83" s="352"/>
      <c r="BU83" s="352"/>
      <c r="BV83" s="352"/>
      <c r="BW83" s="352"/>
      <c r="BX83" s="352"/>
      <c r="BY83" s="352"/>
      <c r="BZ83" s="352"/>
      <c r="CA83" s="352"/>
      <c r="CB83" s="352"/>
      <c r="CC83" s="352"/>
      <c r="CD83" s="352"/>
      <c r="CE83" s="352"/>
      <c r="CF83" s="352"/>
      <c r="CG83" s="352"/>
      <c r="CH83" s="352"/>
      <c r="CI83" s="352"/>
      <c r="CJ83" s="352"/>
      <c r="CK83" s="352"/>
      <c r="CL83" s="352"/>
      <c r="CM83" s="352"/>
      <c r="CN83" s="352"/>
      <c r="CO83" s="352"/>
      <c r="CP83" s="352"/>
      <c r="CQ83" s="352"/>
      <c r="CR83" s="352"/>
      <c r="CS83" s="352"/>
      <c r="CT83" s="352"/>
      <c r="CU83" s="352"/>
      <c r="CV83" s="352"/>
      <c r="CW83" s="352"/>
      <c r="CX83" s="352"/>
      <c r="CY83" s="352"/>
      <c r="CZ83" s="352"/>
      <c r="DA83" s="352"/>
      <c r="DB83" s="352"/>
      <c r="DC83" s="352"/>
      <c r="DD83" s="353"/>
    </row>
    <row r="84" spans="2:109" x14ac:dyDescent="0.15">
      <c r="DD84" s="343"/>
      <c r="DE84" s="343"/>
    </row>
    <row r="85" spans="2:109" x14ac:dyDescent="0.15">
      <c r="DD85" s="343"/>
      <c r="DE85" s="343"/>
    </row>
  </sheetData>
  <sheetProtection algorithmName="SHA-512" hashValue="oPpy5FsH0Qnd9HOWbEh+jrfNSPAK/uDFESKJHPwUWLvrv1S48NEwpzwJUZ+oDzuKATvY/IGXpUtmFGsCQfYlNg==" saltValue="8c7tzGefWdsOcNRXc3Im4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37" customWidth="1"/>
    <col min="35" max="122" width="2.5" style="236" customWidth="1"/>
    <col min="123" max="16384" width="2.5" style="236" hidden="1"/>
  </cols>
  <sheetData>
    <row r="1" spans="1:34" ht="13.5" customHeight="1" x14ac:dyDescent="0.15">
      <c r="A1" s="236"/>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row>
    <row r="2" spans="1:34" x14ac:dyDescent="0.15">
      <c r="S2" s="236"/>
      <c r="AH2" s="236"/>
    </row>
    <row r="3" spans="1:34" x14ac:dyDescent="0.15">
      <c r="C3" s="236"/>
      <c r="D3" s="236"/>
      <c r="E3" s="236"/>
      <c r="F3" s="236"/>
      <c r="G3" s="236"/>
      <c r="H3" s="236"/>
      <c r="I3" s="236"/>
      <c r="J3" s="236"/>
      <c r="K3" s="236"/>
      <c r="L3" s="236"/>
      <c r="M3" s="236"/>
      <c r="N3" s="236"/>
      <c r="O3" s="236"/>
      <c r="P3" s="236"/>
      <c r="Q3" s="236"/>
      <c r="R3" s="236"/>
      <c r="S3" s="236"/>
      <c r="U3" s="236"/>
      <c r="V3" s="236"/>
      <c r="W3" s="236"/>
      <c r="X3" s="236"/>
      <c r="Y3" s="236"/>
      <c r="Z3" s="236"/>
      <c r="AA3" s="236"/>
      <c r="AB3" s="236"/>
      <c r="AC3" s="236"/>
      <c r="AD3" s="236"/>
      <c r="AE3" s="236"/>
      <c r="AF3" s="236"/>
      <c r="AG3" s="236"/>
      <c r="AH3" s="236"/>
    </row>
    <row r="4" spans="1:34" x14ac:dyDescent="0.15"/>
    <row r="5" spans="1:34" x14ac:dyDescent="0.15"/>
    <row r="6" spans="1:34" x14ac:dyDescent="0.15"/>
    <row r="7" spans="1:34" x14ac:dyDescent="0.15"/>
    <row r="8" spans="1:34" x14ac:dyDescent="0.15"/>
    <row r="9" spans="1:34" x14ac:dyDescent="0.15">
      <c r="AH9" s="23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6"/>
    </row>
    <row r="18" spans="12:34" x14ac:dyDescent="0.15"/>
    <row r="19" spans="12:34" x14ac:dyDescent="0.15"/>
    <row r="20" spans="12:34" x14ac:dyDescent="0.15">
      <c r="AH20" s="236"/>
    </row>
    <row r="21" spans="12:34" x14ac:dyDescent="0.15">
      <c r="AH21" s="236"/>
    </row>
    <row r="22" spans="12:34" x14ac:dyDescent="0.15"/>
    <row r="23" spans="12:34" x14ac:dyDescent="0.15"/>
    <row r="24" spans="12:34" x14ac:dyDescent="0.15">
      <c r="Q24" s="236"/>
    </row>
    <row r="25" spans="12:34" x14ac:dyDescent="0.15"/>
    <row r="26" spans="12:34" x14ac:dyDescent="0.15"/>
    <row r="27" spans="12:34" x14ac:dyDescent="0.15"/>
    <row r="28" spans="12:34" x14ac:dyDescent="0.15">
      <c r="O28" s="236"/>
      <c r="T28" s="236"/>
      <c r="AH28" s="236"/>
    </row>
    <row r="29" spans="12:34" x14ac:dyDescent="0.15"/>
    <row r="30" spans="12:34" x14ac:dyDescent="0.15"/>
    <row r="31" spans="12:34" x14ac:dyDescent="0.15">
      <c r="Q31" s="236"/>
    </row>
    <row r="32" spans="12:34" x14ac:dyDescent="0.15">
      <c r="L32" s="236"/>
    </row>
    <row r="33" spans="2:34" x14ac:dyDescent="0.15">
      <c r="C33" s="236"/>
      <c r="E33" s="236"/>
      <c r="G33" s="236"/>
      <c r="I33" s="236"/>
      <c r="X33" s="236"/>
    </row>
    <row r="34" spans="2:34" x14ac:dyDescent="0.15">
      <c r="B34" s="236"/>
      <c r="P34" s="236"/>
      <c r="R34" s="236"/>
      <c r="T34" s="236"/>
    </row>
    <row r="35" spans="2:34" x14ac:dyDescent="0.15">
      <c r="D35" s="236"/>
      <c r="W35" s="236"/>
      <c r="AC35" s="236"/>
      <c r="AD35" s="236"/>
      <c r="AE35" s="236"/>
      <c r="AF35" s="236"/>
      <c r="AG35" s="236"/>
      <c r="AH35" s="236"/>
    </row>
    <row r="36" spans="2:34" x14ac:dyDescent="0.15">
      <c r="H36" s="236"/>
      <c r="J36" s="236"/>
      <c r="K36" s="236"/>
      <c r="M36" s="236"/>
      <c r="Y36" s="236"/>
      <c r="Z36" s="236"/>
      <c r="AA36" s="236"/>
      <c r="AB36" s="236"/>
      <c r="AC36" s="236"/>
      <c r="AD36" s="236"/>
      <c r="AE36" s="236"/>
      <c r="AF36" s="236"/>
      <c r="AG36" s="236"/>
      <c r="AH36" s="236"/>
    </row>
    <row r="37" spans="2:34" x14ac:dyDescent="0.15">
      <c r="AH37" s="236"/>
    </row>
    <row r="38" spans="2:34" x14ac:dyDescent="0.15">
      <c r="AG38" s="236"/>
      <c r="AH38" s="236"/>
    </row>
    <row r="39" spans="2:34" x14ac:dyDescent="0.15"/>
    <row r="40" spans="2:34" x14ac:dyDescent="0.15">
      <c r="X40" s="236"/>
    </row>
    <row r="41" spans="2:34" x14ac:dyDescent="0.15">
      <c r="R41" s="236"/>
    </row>
    <row r="42" spans="2:34" x14ac:dyDescent="0.15">
      <c r="W42" s="236"/>
    </row>
    <row r="43" spans="2:34" x14ac:dyDescent="0.15">
      <c r="Y43" s="236"/>
      <c r="Z43" s="236"/>
      <c r="AA43" s="236"/>
      <c r="AB43" s="236"/>
      <c r="AC43" s="236"/>
      <c r="AD43" s="236"/>
      <c r="AE43" s="236"/>
      <c r="AF43" s="236"/>
      <c r="AG43" s="236"/>
      <c r="AH43" s="236"/>
    </row>
    <row r="44" spans="2:34" x14ac:dyDescent="0.15">
      <c r="AH44" s="236"/>
    </row>
    <row r="45" spans="2:34" x14ac:dyDescent="0.15">
      <c r="X45" s="236"/>
    </row>
    <row r="46" spans="2:34" x14ac:dyDescent="0.15"/>
    <row r="47" spans="2:34" x14ac:dyDescent="0.15"/>
    <row r="48" spans="2:34" x14ac:dyDescent="0.15">
      <c r="W48" s="236"/>
      <c r="Y48" s="236"/>
      <c r="Z48" s="236"/>
      <c r="AA48" s="236"/>
      <c r="AB48" s="236"/>
      <c r="AC48" s="236"/>
      <c r="AD48" s="236"/>
      <c r="AE48" s="236"/>
      <c r="AF48" s="236"/>
      <c r="AG48" s="236"/>
      <c r="AH48" s="236"/>
    </row>
    <row r="49" spans="28:34" x14ac:dyDescent="0.15"/>
    <row r="50" spans="28:34" x14ac:dyDescent="0.15">
      <c r="AE50" s="236"/>
      <c r="AF50" s="236"/>
      <c r="AG50" s="236"/>
      <c r="AH50" s="236"/>
    </row>
    <row r="51" spans="28:34" x14ac:dyDescent="0.15">
      <c r="AC51" s="236"/>
      <c r="AD51" s="236"/>
      <c r="AE51" s="236"/>
      <c r="AF51" s="236"/>
      <c r="AG51" s="236"/>
      <c r="AH51" s="236"/>
    </row>
    <row r="52" spans="28:34" x14ac:dyDescent="0.15"/>
    <row r="53" spans="28:34" x14ac:dyDescent="0.15">
      <c r="AF53" s="236"/>
      <c r="AG53" s="236"/>
      <c r="AH53" s="236"/>
    </row>
    <row r="54" spans="28:34" x14ac:dyDescent="0.15">
      <c r="AH54" s="236"/>
    </row>
    <row r="55" spans="28:34" x14ac:dyDescent="0.15"/>
    <row r="56" spans="28:34" x14ac:dyDescent="0.15">
      <c r="AB56" s="236"/>
      <c r="AC56" s="236"/>
      <c r="AD56" s="236"/>
      <c r="AE56" s="236"/>
      <c r="AF56" s="236"/>
      <c r="AG56" s="236"/>
      <c r="AH56" s="236"/>
    </row>
    <row r="57" spans="28:34" x14ac:dyDescent="0.15">
      <c r="AH57" s="236"/>
    </row>
    <row r="58" spans="28:34" x14ac:dyDescent="0.15">
      <c r="AH58" s="236"/>
    </row>
    <row r="59" spans="28:34" x14ac:dyDescent="0.15"/>
    <row r="60" spans="28:34" x14ac:dyDescent="0.15"/>
    <row r="61" spans="28:34" x14ac:dyDescent="0.15"/>
    <row r="62" spans="28:34" x14ac:dyDescent="0.15"/>
    <row r="63" spans="28:34" x14ac:dyDescent="0.15">
      <c r="AH63" s="236"/>
    </row>
    <row r="64" spans="28:34" x14ac:dyDescent="0.15">
      <c r="AG64" s="236"/>
      <c r="AH64" s="236"/>
    </row>
    <row r="65" spans="28:34" x14ac:dyDescent="0.15"/>
    <row r="66" spans="28:34" x14ac:dyDescent="0.15"/>
    <row r="67" spans="28:34" x14ac:dyDescent="0.15"/>
    <row r="68" spans="28:34" x14ac:dyDescent="0.15">
      <c r="AB68" s="236"/>
      <c r="AC68" s="236"/>
      <c r="AD68" s="236"/>
      <c r="AE68" s="236"/>
      <c r="AF68" s="236"/>
      <c r="AG68" s="236"/>
      <c r="AH68" s="236"/>
    </row>
    <row r="69" spans="28:34" x14ac:dyDescent="0.15">
      <c r="AF69" s="236"/>
      <c r="AG69" s="236"/>
      <c r="AH69" s="236"/>
    </row>
    <row r="70" spans="28:34" x14ac:dyDescent="0.15"/>
    <row r="71" spans="28:34" x14ac:dyDescent="0.15"/>
    <row r="72" spans="28:34" x14ac:dyDescent="0.15"/>
    <row r="73" spans="28:34" x14ac:dyDescent="0.15"/>
    <row r="74" spans="28:34" x14ac:dyDescent="0.15"/>
    <row r="75" spans="28:34" x14ac:dyDescent="0.15">
      <c r="AH75" s="236"/>
    </row>
    <row r="76" spans="28:34" x14ac:dyDescent="0.15">
      <c r="AF76" s="236"/>
      <c r="AG76" s="236"/>
      <c r="AH76" s="236"/>
    </row>
    <row r="77" spans="28:34" x14ac:dyDescent="0.15">
      <c r="AG77" s="236"/>
      <c r="AH77" s="236"/>
    </row>
    <row r="78" spans="28:34" x14ac:dyDescent="0.15"/>
    <row r="79" spans="28:34" x14ac:dyDescent="0.15"/>
    <row r="80" spans="28:34" x14ac:dyDescent="0.15"/>
    <row r="81" spans="25:34" x14ac:dyDescent="0.15"/>
    <row r="82" spans="25:34" x14ac:dyDescent="0.15">
      <c r="Y82" s="236"/>
    </row>
    <row r="83" spans="25:34" x14ac:dyDescent="0.15">
      <c r="Y83" s="236"/>
      <c r="Z83" s="236"/>
      <c r="AA83" s="236"/>
      <c r="AB83" s="236"/>
      <c r="AC83" s="236"/>
      <c r="AD83" s="236"/>
      <c r="AE83" s="236"/>
      <c r="AF83" s="236"/>
      <c r="AG83" s="236"/>
      <c r="AH83" s="236"/>
    </row>
    <row r="84" spans="25:34" x14ac:dyDescent="0.15"/>
    <row r="85" spans="25:34" x14ac:dyDescent="0.15"/>
    <row r="86" spans="25:34" x14ac:dyDescent="0.15"/>
    <row r="87" spans="25:34" x14ac:dyDescent="0.15"/>
    <row r="88" spans="25:34" x14ac:dyDescent="0.15">
      <c r="AH88" s="23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6"/>
      <c r="AG94" s="236"/>
      <c r="AH94" s="236"/>
    </row>
    <row r="95" spans="25:34" ht="13.5" customHeight="1" x14ac:dyDescent="0.15">
      <c r="AH95" s="23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6"/>
    </row>
    <row r="102" spans="33:34" ht="13.5" customHeight="1" x14ac:dyDescent="0.15"/>
    <row r="103" spans="33:34" ht="13.5" customHeight="1" x14ac:dyDescent="0.15"/>
    <row r="104" spans="33:34" ht="13.5" customHeight="1" x14ac:dyDescent="0.15">
      <c r="AG104" s="236"/>
      <c r="AH104" s="23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36"/>
    </row>
    <row r="117" spans="34:122" ht="13.5" customHeight="1" x14ac:dyDescent="0.15"/>
    <row r="118" spans="34:122" ht="13.5" customHeight="1" x14ac:dyDescent="0.15"/>
    <row r="119" spans="34:122" ht="13.5" customHeight="1" x14ac:dyDescent="0.15"/>
    <row r="120" spans="34:122" ht="13.5" customHeight="1" x14ac:dyDescent="0.15">
      <c r="AH120" s="236"/>
    </row>
    <row r="121" spans="34:122" ht="13.5" customHeight="1" x14ac:dyDescent="0.15">
      <c r="AH121" s="236"/>
    </row>
    <row r="122" spans="34:122" ht="13.5" customHeight="1" x14ac:dyDescent="0.15"/>
    <row r="123" spans="34:122" ht="13.5" customHeight="1" x14ac:dyDescent="0.15"/>
    <row r="124" spans="34:122" ht="13.5" customHeight="1" x14ac:dyDescent="0.15"/>
    <row r="125" spans="34:122" ht="13.5" customHeight="1" x14ac:dyDescent="0.15">
      <c r="DR125" s="236" t="s">
        <v>499</v>
      </c>
    </row>
  </sheetData>
  <sheetProtection algorithmName="SHA-512" hashValue="sviuoCwQyhtU9xlJ+fCaJsfOz6iFjWtmZQvYEXr7mBwfLK7mx6BVJxInYNCiCwqksMTz15/7MONruEzhlPszeQ==" saltValue="WLbEQgFpvrXqiZPF1yu3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37" customWidth="1"/>
    <col min="35" max="122" width="2.5" style="236" customWidth="1"/>
    <col min="123" max="16384" width="2.5" style="236" hidden="1"/>
  </cols>
  <sheetData>
    <row r="1" spans="2:34" ht="13.5" customHeight="1" x14ac:dyDescent="0.15">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row>
    <row r="2" spans="2:34" x14ac:dyDescent="0.15">
      <c r="S2" s="236"/>
      <c r="AH2" s="236"/>
    </row>
    <row r="3" spans="2:34" x14ac:dyDescent="0.15">
      <c r="C3" s="236"/>
      <c r="D3" s="236"/>
      <c r="E3" s="236"/>
      <c r="F3" s="236"/>
      <c r="G3" s="236"/>
      <c r="H3" s="236"/>
      <c r="I3" s="236"/>
      <c r="J3" s="236"/>
      <c r="K3" s="236"/>
      <c r="L3" s="236"/>
      <c r="M3" s="236"/>
      <c r="N3" s="236"/>
      <c r="O3" s="236"/>
      <c r="P3" s="236"/>
      <c r="Q3" s="236"/>
      <c r="R3" s="236"/>
      <c r="S3" s="236"/>
      <c r="U3" s="236"/>
      <c r="V3" s="236"/>
      <c r="W3" s="236"/>
      <c r="X3" s="236"/>
      <c r="Y3" s="236"/>
      <c r="Z3" s="236"/>
      <c r="AA3" s="236"/>
      <c r="AB3" s="236"/>
      <c r="AC3" s="236"/>
      <c r="AD3" s="236"/>
      <c r="AE3" s="236"/>
      <c r="AF3" s="236"/>
      <c r="AG3" s="236"/>
      <c r="AH3" s="236"/>
    </row>
    <row r="4" spans="2:34" x14ac:dyDescent="0.15"/>
    <row r="5" spans="2:34" x14ac:dyDescent="0.15"/>
    <row r="6" spans="2:34" x14ac:dyDescent="0.15"/>
    <row r="7" spans="2:34" x14ac:dyDescent="0.15"/>
    <row r="8" spans="2:34" x14ac:dyDescent="0.15"/>
    <row r="9" spans="2:34" x14ac:dyDescent="0.15">
      <c r="AH9" s="23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36"/>
    </row>
    <row r="18" spans="12:34" x14ac:dyDescent="0.15"/>
    <row r="19" spans="12:34" x14ac:dyDescent="0.15"/>
    <row r="20" spans="12:34" x14ac:dyDescent="0.15">
      <c r="AH20" s="236"/>
    </row>
    <row r="21" spans="12:34" x14ac:dyDescent="0.15">
      <c r="AH21" s="236"/>
    </row>
    <row r="22" spans="12:34" x14ac:dyDescent="0.15"/>
    <row r="23" spans="12:34" x14ac:dyDescent="0.15"/>
    <row r="24" spans="12:34" x14ac:dyDescent="0.15">
      <c r="Q24" s="236"/>
    </row>
    <row r="25" spans="12:34" x14ac:dyDescent="0.15"/>
    <row r="26" spans="12:34" x14ac:dyDescent="0.15"/>
    <row r="27" spans="12:34" x14ac:dyDescent="0.15"/>
    <row r="28" spans="12:34" x14ac:dyDescent="0.15">
      <c r="O28" s="236"/>
      <c r="T28" s="236"/>
      <c r="AH28" s="236"/>
    </row>
    <row r="29" spans="12:34" x14ac:dyDescent="0.15"/>
    <row r="30" spans="12:34" x14ac:dyDescent="0.15"/>
    <row r="31" spans="12:34" x14ac:dyDescent="0.15">
      <c r="Q31" s="236"/>
    </row>
    <row r="32" spans="12:34" x14ac:dyDescent="0.15">
      <c r="L32" s="236"/>
    </row>
    <row r="33" spans="2:34" x14ac:dyDescent="0.15">
      <c r="C33" s="236"/>
      <c r="E33" s="236"/>
      <c r="G33" s="236"/>
      <c r="I33" s="236"/>
      <c r="X33" s="236"/>
    </row>
    <row r="34" spans="2:34" x14ac:dyDescent="0.15">
      <c r="B34" s="236"/>
      <c r="P34" s="236"/>
      <c r="R34" s="236"/>
      <c r="T34" s="236"/>
    </row>
    <row r="35" spans="2:34" x14ac:dyDescent="0.15">
      <c r="D35" s="236"/>
      <c r="W35" s="236"/>
      <c r="AC35" s="236"/>
      <c r="AD35" s="236"/>
      <c r="AE35" s="236"/>
      <c r="AF35" s="236"/>
      <c r="AG35" s="236"/>
      <c r="AH35" s="236"/>
    </row>
    <row r="36" spans="2:34" x14ac:dyDescent="0.15">
      <c r="H36" s="236"/>
      <c r="J36" s="236"/>
      <c r="K36" s="236"/>
      <c r="M36" s="236"/>
      <c r="Y36" s="236"/>
      <c r="Z36" s="236"/>
      <c r="AA36" s="236"/>
      <c r="AB36" s="236"/>
      <c r="AC36" s="236"/>
      <c r="AD36" s="236"/>
      <c r="AE36" s="236"/>
      <c r="AF36" s="236"/>
      <c r="AG36" s="236"/>
      <c r="AH36" s="236"/>
    </row>
    <row r="37" spans="2:34" x14ac:dyDescent="0.15">
      <c r="AH37" s="236"/>
    </row>
    <row r="38" spans="2:34" x14ac:dyDescent="0.15">
      <c r="AG38" s="236"/>
      <c r="AH38" s="236"/>
    </row>
    <row r="39" spans="2:34" x14ac:dyDescent="0.15"/>
    <row r="40" spans="2:34" x14ac:dyDescent="0.15">
      <c r="X40" s="236"/>
    </row>
    <row r="41" spans="2:34" x14ac:dyDescent="0.15">
      <c r="R41" s="236"/>
    </row>
    <row r="42" spans="2:34" x14ac:dyDescent="0.15">
      <c r="W42" s="236"/>
    </row>
    <row r="43" spans="2:34" x14ac:dyDescent="0.15">
      <c r="Y43" s="236"/>
      <c r="Z43" s="236"/>
      <c r="AA43" s="236"/>
      <c r="AB43" s="236"/>
      <c r="AC43" s="236"/>
      <c r="AD43" s="236"/>
      <c r="AE43" s="236"/>
      <c r="AF43" s="236"/>
      <c r="AG43" s="236"/>
      <c r="AH43" s="236"/>
    </row>
    <row r="44" spans="2:34" x14ac:dyDescent="0.15">
      <c r="AH44" s="236"/>
    </row>
    <row r="45" spans="2:34" x14ac:dyDescent="0.15">
      <c r="X45" s="236"/>
    </row>
    <row r="46" spans="2:34" x14ac:dyDescent="0.15"/>
    <row r="47" spans="2:34" x14ac:dyDescent="0.15"/>
    <row r="48" spans="2:34" x14ac:dyDescent="0.15">
      <c r="W48" s="236"/>
      <c r="Y48" s="236"/>
      <c r="Z48" s="236"/>
      <c r="AA48" s="236"/>
      <c r="AB48" s="236"/>
      <c r="AC48" s="236"/>
      <c r="AD48" s="236"/>
      <c r="AE48" s="236"/>
      <c r="AF48" s="236"/>
      <c r="AG48" s="236"/>
      <c r="AH48" s="236"/>
    </row>
    <row r="49" spans="28:34" x14ac:dyDescent="0.15"/>
    <row r="50" spans="28:34" x14ac:dyDescent="0.15">
      <c r="AE50" s="236"/>
      <c r="AF50" s="236"/>
      <c r="AG50" s="236"/>
      <c r="AH50" s="236"/>
    </row>
    <row r="51" spans="28:34" x14ac:dyDescent="0.15">
      <c r="AC51" s="236"/>
      <c r="AD51" s="236"/>
      <c r="AE51" s="236"/>
      <c r="AF51" s="236"/>
      <c r="AG51" s="236"/>
      <c r="AH51" s="236"/>
    </row>
    <row r="52" spans="28:34" x14ac:dyDescent="0.15"/>
    <row r="53" spans="28:34" x14ac:dyDescent="0.15">
      <c r="AF53" s="236"/>
      <c r="AG53" s="236"/>
      <c r="AH53" s="236"/>
    </row>
    <row r="54" spans="28:34" x14ac:dyDescent="0.15">
      <c r="AH54" s="236"/>
    </row>
    <row r="55" spans="28:34" x14ac:dyDescent="0.15"/>
    <row r="56" spans="28:34" x14ac:dyDescent="0.15">
      <c r="AB56" s="236"/>
      <c r="AC56" s="236"/>
      <c r="AD56" s="236"/>
      <c r="AE56" s="236"/>
      <c r="AF56" s="236"/>
      <c r="AG56" s="236"/>
      <c r="AH56" s="236"/>
    </row>
    <row r="57" spans="28:34" x14ac:dyDescent="0.15">
      <c r="AH57" s="236"/>
    </row>
    <row r="58" spans="28:34" x14ac:dyDescent="0.15">
      <c r="AH58" s="236"/>
    </row>
    <row r="59" spans="28:34" x14ac:dyDescent="0.15">
      <c r="AG59" s="236"/>
      <c r="AH59" s="236"/>
    </row>
    <row r="60" spans="28:34" x14ac:dyDescent="0.15"/>
    <row r="61" spans="28:34" x14ac:dyDescent="0.15"/>
    <row r="62" spans="28:34" x14ac:dyDescent="0.15"/>
    <row r="63" spans="28:34" x14ac:dyDescent="0.15">
      <c r="AH63" s="236"/>
    </row>
    <row r="64" spans="28:34" x14ac:dyDescent="0.15">
      <c r="AG64" s="236"/>
      <c r="AH64" s="236"/>
    </row>
    <row r="65" spans="28:34" x14ac:dyDescent="0.15"/>
    <row r="66" spans="28:34" x14ac:dyDescent="0.15"/>
    <row r="67" spans="28:34" x14ac:dyDescent="0.15"/>
    <row r="68" spans="28:34" x14ac:dyDescent="0.15">
      <c r="AB68" s="236"/>
      <c r="AC68" s="236"/>
      <c r="AD68" s="236"/>
      <c r="AE68" s="236"/>
      <c r="AF68" s="236"/>
      <c r="AG68" s="236"/>
      <c r="AH68" s="236"/>
    </row>
    <row r="69" spans="28:34" x14ac:dyDescent="0.15">
      <c r="AF69" s="236"/>
      <c r="AG69" s="236"/>
      <c r="AH69" s="236"/>
    </row>
    <row r="70" spans="28:34" x14ac:dyDescent="0.15"/>
    <row r="71" spans="28:34" x14ac:dyDescent="0.15"/>
    <row r="72" spans="28:34" x14ac:dyDescent="0.15"/>
    <row r="73" spans="28:34" x14ac:dyDescent="0.15"/>
    <row r="74" spans="28:34" x14ac:dyDescent="0.15"/>
    <row r="75" spans="28:34" x14ac:dyDescent="0.15">
      <c r="AH75" s="236"/>
    </row>
    <row r="76" spans="28:34" x14ac:dyDescent="0.15">
      <c r="AF76" s="236"/>
      <c r="AG76" s="236"/>
      <c r="AH76" s="236"/>
    </row>
    <row r="77" spans="28:34" x14ac:dyDescent="0.15">
      <c r="AG77" s="236"/>
      <c r="AH77" s="236"/>
    </row>
    <row r="78" spans="28:34" x14ac:dyDescent="0.15"/>
    <row r="79" spans="28:34" x14ac:dyDescent="0.15"/>
    <row r="80" spans="28:34" x14ac:dyDescent="0.15"/>
    <row r="81" spans="25:34" x14ac:dyDescent="0.15"/>
    <row r="82" spans="25:34" x14ac:dyDescent="0.15">
      <c r="Y82" s="236"/>
    </row>
    <row r="83" spans="25:34" x14ac:dyDescent="0.15">
      <c r="Y83" s="236"/>
      <c r="Z83" s="236"/>
      <c r="AA83" s="236"/>
      <c r="AB83" s="236"/>
      <c r="AC83" s="236"/>
      <c r="AD83" s="236"/>
      <c r="AE83" s="236"/>
      <c r="AF83" s="236"/>
      <c r="AG83" s="236"/>
      <c r="AH83" s="236"/>
    </row>
    <row r="84" spans="25:34" x14ac:dyDescent="0.15"/>
    <row r="85" spans="25:34" x14ac:dyDescent="0.15"/>
    <row r="86" spans="25:34" x14ac:dyDescent="0.15"/>
    <row r="87" spans="25:34" x14ac:dyDescent="0.15"/>
    <row r="88" spans="25:34" x14ac:dyDescent="0.15">
      <c r="AH88" s="23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6"/>
      <c r="AG94" s="236"/>
      <c r="AH94" s="236"/>
    </row>
    <row r="95" spans="25:34" ht="13.5" customHeight="1" x14ac:dyDescent="0.15">
      <c r="AH95" s="23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6"/>
    </row>
    <row r="102" spans="33:34" ht="13.5" customHeight="1" x14ac:dyDescent="0.15"/>
    <row r="103" spans="33:34" ht="13.5" customHeight="1" x14ac:dyDescent="0.15"/>
    <row r="104" spans="33:34" ht="13.5" customHeight="1" x14ac:dyDescent="0.15">
      <c r="AG104" s="236"/>
      <c r="AH104" s="23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36"/>
    </row>
    <row r="117" spans="34:122" ht="13.5" customHeight="1" x14ac:dyDescent="0.15"/>
    <row r="118" spans="34:122" ht="13.5" customHeight="1" x14ac:dyDescent="0.15"/>
    <row r="119" spans="34:122" ht="13.5" customHeight="1" x14ac:dyDescent="0.15"/>
    <row r="120" spans="34:122" ht="13.5" customHeight="1" x14ac:dyDescent="0.15">
      <c r="AH120" s="236"/>
    </row>
    <row r="121" spans="34:122" ht="13.5" customHeight="1" x14ac:dyDescent="0.15">
      <c r="AH121" s="236"/>
    </row>
    <row r="122" spans="34:122" ht="13.5" customHeight="1" x14ac:dyDescent="0.15"/>
    <row r="123" spans="34:122" ht="13.5" customHeight="1" x14ac:dyDescent="0.15"/>
    <row r="124" spans="34:122" ht="13.5" customHeight="1" x14ac:dyDescent="0.15"/>
    <row r="125" spans="34:122" ht="13.5" customHeight="1" x14ac:dyDescent="0.15">
      <c r="DR125" s="236" t="s">
        <v>499</v>
      </c>
    </row>
  </sheetData>
  <sheetProtection algorithmName="SHA-512" hashValue="9o9FxwqwxhYq8uPfF+l1/S8HM9dKMEfPKjfcIjroPPoMu8TBhKXj6nHOTcJeeRuQv1JTJCHSFFVh3sdQrRRwZQ==" saltValue="+Py1zfGe9tXmTA6oUtM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21" customWidth="1"/>
    <col min="2" max="8" width="13.375" style="121" customWidth="1"/>
    <col min="9" max="16384" width="11.125" style="121"/>
  </cols>
  <sheetData>
    <row r="1" spans="1:8" x14ac:dyDescent="0.15">
      <c r="A1" s="115"/>
      <c r="B1" s="116"/>
      <c r="C1" s="117"/>
      <c r="D1" s="118"/>
      <c r="E1" s="119"/>
      <c r="F1" s="119"/>
      <c r="G1" s="119"/>
      <c r="H1" s="120"/>
    </row>
    <row r="2" spans="1:8" x14ac:dyDescent="0.15">
      <c r="A2" s="122"/>
      <c r="B2" s="123"/>
      <c r="C2" s="124"/>
      <c r="D2" s="125" t="s">
        <v>51</v>
      </c>
      <c r="E2" s="126"/>
      <c r="F2" s="127" t="s">
        <v>549</v>
      </c>
      <c r="G2" s="128"/>
      <c r="H2" s="129"/>
    </row>
    <row r="3" spans="1:8" x14ac:dyDescent="0.15">
      <c r="A3" s="125" t="s">
        <v>542</v>
      </c>
      <c r="B3" s="130"/>
      <c r="C3" s="131"/>
      <c r="D3" s="132">
        <v>67326</v>
      </c>
      <c r="E3" s="133"/>
      <c r="F3" s="134">
        <v>83774</v>
      </c>
      <c r="G3" s="135"/>
      <c r="H3" s="136"/>
    </row>
    <row r="4" spans="1:8" x14ac:dyDescent="0.15">
      <c r="A4" s="137"/>
      <c r="B4" s="138"/>
      <c r="C4" s="139"/>
      <c r="D4" s="140">
        <v>58640</v>
      </c>
      <c r="E4" s="141"/>
      <c r="F4" s="142">
        <v>52179</v>
      </c>
      <c r="G4" s="143"/>
      <c r="H4" s="144"/>
    </row>
    <row r="5" spans="1:8" x14ac:dyDescent="0.15">
      <c r="A5" s="125" t="s">
        <v>544</v>
      </c>
      <c r="B5" s="130"/>
      <c r="C5" s="131"/>
      <c r="D5" s="132">
        <v>55755</v>
      </c>
      <c r="E5" s="133"/>
      <c r="F5" s="134">
        <v>132981</v>
      </c>
      <c r="G5" s="135"/>
      <c r="H5" s="136"/>
    </row>
    <row r="6" spans="1:8" x14ac:dyDescent="0.15">
      <c r="A6" s="137"/>
      <c r="B6" s="138"/>
      <c r="C6" s="139"/>
      <c r="D6" s="140">
        <v>39398</v>
      </c>
      <c r="E6" s="141"/>
      <c r="F6" s="142">
        <v>56973</v>
      </c>
      <c r="G6" s="143"/>
      <c r="H6" s="144"/>
    </row>
    <row r="7" spans="1:8" x14ac:dyDescent="0.15">
      <c r="A7" s="125" t="s">
        <v>545</v>
      </c>
      <c r="B7" s="130"/>
      <c r="C7" s="131"/>
      <c r="D7" s="132">
        <v>74780</v>
      </c>
      <c r="E7" s="133"/>
      <c r="F7" s="134">
        <v>128523</v>
      </c>
      <c r="G7" s="135"/>
      <c r="H7" s="136"/>
    </row>
    <row r="8" spans="1:8" x14ac:dyDescent="0.15">
      <c r="A8" s="137"/>
      <c r="B8" s="138"/>
      <c r="C8" s="139"/>
      <c r="D8" s="140">
        <v>38099</v>
      </c>
      <c r="E8" s="141"/>
      <c r="F8" s="142">
        <v>56792</v>
      </c>
      <c r="G8" s="143"/>
      <c r="H8" s="144"/>
    </row>
    <row r="9" spans="1:8" x14ac:dyDescent="0.15">
      <c r="A9" s="125" t="s">
        <v>546</v>
      </c>
      <c r="B9" s="130"/>
      <c r="C9" s="131"/>
      <c r="D9" s="132">
        <v>35699</v>
      </c>
      <c r="E9" s="133"/>
      <c r="F9" s="134">
        <v>92919</v>
      </c>
      <c r="G9" s="135"/>
      <c r="H9" s="136"/>
    </row>
    <row r="10" spans="1:8" x14ac:dyDescent="0.15">
      <c r="A10" s="137"/>
      <c r="B10" s="138"/>
      <c r="C10" s="139"/>
      <c r="D10" s="140">
        <v>27157</v>
      </c>
      <c r="E10" s="141"/>
      <c r="F10" s="142">
        <v>54128</v>
      </c>
      <c r="G10" s="143"/>
      <c r="H10" s="144"/>
    </row>
    <row r="11" spans="1:8" x14ac:dyDescent="0.15">
      <c r="A11" s="125" t="s">
        <v>547</v>
      </c>
      <c r="B11" s="130"/>
      <c r="C11" s="131"/>
      <c r="D11" s="132">
        <v>72738</v>
      </c>
      <c r="E11" s="133"/>
      <c r="F11" s="134">
        <v>103663</v>
      </c>
      <c r="G11" s="135"/>
      <c r="H11" s="136"/>
    </row>
    <row r="12" spans="1:8" x14ac:dyDescent="0.15">
      <c r="A12" s="137"/>
      <c r="B12" s="138"/>
      <c r="C12" s="145"/>
      <c r="D12" s="140">
        <v>47005</v>
      </c>
      <c r="E12" s="141"/>
      <c r="F12" s="142">
        <v>64346</v>
      </c>
      <c r="G12" s="143"/>
      <c r="H12" s="144"/>
    </row>
    <row r="13" spans="1:8" x14ac:dyDescent="0.15">
      <c r="A13" s="125"/>
      <c r="B13" s="130"/>
      <c r="C13" s="146"/>
      <c r="D13" s="147">
        <v>61260</v>
      </c>
      <c r="E13" s="148"/>
      <c r="F13" s="149">
        <v>108372</v>
      </c>
      <c r="G13" s="150"/>
      <c r="H13" s="136"/>
    </row>
    <row r="14" spans="1:8" x14ac:dyDescent="0.15">
      <c r="A14" s="137"/>
      <c r="B14" s="138"/>
      <c r="C14" s="139"/>
      <c r="D14" s="140">
        <v>42060</v>
      </c>
      <c r="E14" s="141"/>
      <c r="F14" s="142">
        <v>56884</v>
      </c>
      <c r="G14" s="143"/>
      <c r="H14" s="144"/>
    </row>
    <row r="17" spans="1:11" x14ac:dyDescent="0.15">
      <c r="A17" s="121" t="s">
        <v>52</v>
      </c>
    </row>
    <row r="18" spans="1:11" x14ac:dyDescent="0.15">
      <c r="A18" s="151"/>
      <c r="B18" s="151" t="str">
        <f>実質収支比率等に係る経年分析!F$46</f>
        <v>H30</v>
      </c>
      <c r="C18" s="151" t="str">
        <f>実質収支比率等に係る経年分析!G$46</f>
        <v>R01</v>
      </c>
      <c r="D18" s="151" t="str">
        <f>実質収支比率等に係る経年分析!H$46</f>
        <v>R02</v>
      </c>
      <c r="E18" s="151" t="str">
        <f>実質収支比率等に係る経年分析!I$46</f>
        <v>R03</v>
      </c>
      <c r="F18" s="151" t="str">
        <f>実質収支比率等に係る経年分析!J$46</f>
        <v>R04</v>
      </c>
    </row>
    <row r="19" spans="1:11" x14ac:dyDescent="0.15">
      <c r="A19" s="151" t="s">
        <v>53</v>
      </c>
      <c r="B19" s="151">
        <f>ROUND(VALUE(SUBSTITUTE(実質収支比率等に係る経年分析!F$48,"▲","-")),2)</f>
        <v>4.7300000000000004</v>
      </c>
      <c r="C19" s="151">
        <f>ROUND(VALUE(SUBSTITUTE(実質収支比率等に係る経年分析!G$48,"▲","-")),2)</f>
        <v>4.6900000000000004</v>
      </c>
      <c r="D19" s="151">
        <f>ROUND(VALUE(SUBSTITUTE(実質収支比率等に係る経年分析!H$48,"▲","-")),2)</f>
        <v>6.73</v>
      </c>
      <c r="E19" s="151">
        <f>ROUND(VALUE(SUBSTITUTE(実質収支比率等に係る経年分析!I$48,"▲","-")),2)</f>
        <v>7.57</v>
      </c>
      <c r="F19" s="151">
        <f>ROUND(VALUE(SUBSTITUTE(実質収支比率等に係る経年分析!J$48,"▲","-")),2)</f>
        <v>6.91</v>
      </c>
    </row>
    <row r="20" spans="1:11" x14ac:dyDescent="0.15">
      <c r="A20" s="151" t="s">
        <v>54</v>
      </c>
      <c r="B20" s="151">
        <f>ROUND(VALUE(SUBSTITUTE(実質収支比率等に係る経年分析!F$47,"▲","-")),2)</f>
        <v>26.93</v>
      </c>
      <c r="C20" s="151">
        <f>ROUND(VALUE(SUBSTITUTE(実質収支比率等に係る経年分析!G$47,"▲","-")),2)</f>
        <v>23.53</v>
      </c>
      <c r="D20" s="151">
        <f>ROUND(VALUE(SUBSTITUTE(実質収支比率等に係る経年分析!H$47,"▲","-")),2)</f>
        <v>22.82</v>
      </c>
      <c r="E20" s="151">
        <f>ROUND(VALUE(SUBSTITUTE(実質収支比率等に係る経年分析!I$47,"▲","-")),2)</f>
        <v>22.2</v>
      </c>
      <c r="F20" s="151">
        <f>ROUND(VALUE(SUBSTITUTE(実質収支比率等に係る経年分析!J$47,"▲","-")),2)</f>
        <v>22.79</v>
      </c>
    </row>
    <row r="21" spans="1:11" x14ac:dyDescent="0.15">
      <c r="A21" s="151" t="s">
        <v>55</v>
      </c>
      <c r="B21" s="151">
        <f>IF(ISNUMBER(VALUE(SUBSTITUTE(実質収支比率等に係る経年分析!F$49,"▲","-"))),ROUND(VALUE(SUBSTITUTE(実質収支比率等に係る経年分析!F$49,"▲","-")),2),NA())</f>
        <v>-2.4700000000000002</v>
      </c>
      <c r="C21" s="151">
        <f>IF(ISNUMBER(VALUE(SUBSTITUTE(実質収支比率等に係る経年分析!G$49,"▲","-"))),ROUND(VALUE(SUBSTITUTE(実質収支比率等に係る経年分析!G$49,"▲","-")),2),NA())</f>
        <v>-3.54</v>
      </c>
      <c r="D21" s="151">
        <f>IF(ISNUMBER(VALUE(SUBSTITUTE(実質収支比率等に係る経年分析!H$49,"▲","-"))),ROUND(VALUE(SUBSTITUTE(実質収支比率等に係る経年分析!H$49,"▲","-")),2),NA())</f>
        <v>2.25</v>
      </c>
      <c r="E21" s="151">
        <f>IF(ISNUMBER(VALUE(SUBSTITUTE(実質収支比率等に係る経年分析!I$49,"▲","-"))),ROUND(VALUE(SUBSTITUTE(実質収支比率等に係る経年分析!I$49,"▲","-")),2),NA())</f>
        <v>1.08</v>
      </c>
      <c r="F21" s="151">
        <f>IF(ISNUMBER(VALUE(SUBSTITUTE(実質収支比率等に係る経年分析!J$49,"▲","-"))),ROUND(VALUE(SUBSTITUTE(実質収支比率等に係る経年分析!J$49,"▲","-")),2),NA())</f>
        <v>-0.83</v>
      </c>
    </row>
    <row r="24" spans="1:11" x14ac:dyDescent="0.15">
      <c r="A24" s="121" t="s">
        <v>56</v>
      </c>
    </row>
    <row r="25" spans="1:11" x14ac:dyDescent="0.15">
      <c r="A25" s="152"/>
      <c r="B25" s="152" t="str">
        <f>連結実質赤字比率に係る赤字・黒字の構成分析!F$33</f>
        <v>H30</v>
      </c>
      <c r="C25" s="152"/>
      <c r="D25" s="152" t="str">
        <f>連結実質赤字比率に係る赤字・黒字の構成分析!G$33</f>
        <v>R01</v>
      </c>
      <c r="E25" s="152"/>
      <c r="F25" s="152" t="str">
        <f>連結実質赤字比率に係る赤字・黒字の構成分析!H$33</f>
        <v>R02</v>
      </c>
      <c r="G25" s="152"/>
      <c r="H25" s="152" t="str">
        <f>連結実質赤字比率に係る赤字・黒字の構成分析!I$33</f>
        <v>R03</v>
      </c>
      <c r="I25" s="152"/>
      <c r="J25" s="152" t="str">
        <f>連結実質赤字比率に係る赤字・黒字の構成分析!J$33</f>
        <v>R04</v>
      </c>
      <c r="K25" s="152"/>
    </row>
    <row r="26" spans="1:11" x14ac:dyDescent="0.15">
      <c r="A26" s="152"/>
      <c r="B26" s="152" t="s">
        <v>57</v>
      </c>
      <c r="C26" s="152" t="s">
        <v>58</v>
      </c>
      <c r="D26" s="152" t="s">
        <v>57</v>
      </c>
      <c r="E26" s="152" t="s">
        <v>58</v>
      </c>
      <c r="F26" s="152" t="s">
        <v>57</v>
      </c>
      <c r="G26" s="152" t="s">
        <v>58</v>
      </c>
      <c r="H26" s="152" t="s">
        <v>57</v>
      </c>
      <c r="I26" s="152" t="s">
        <v>58</v>
      </c>
      <c r="J26" s="152" t="s">
        <v>57</v>
      </c>
      <c r="K26" s="152" t="s">
        <v>58</v>
      </c>
    </row>
    <row r="27" spans="1:11" x14ac:dyDescent="0.15">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0.6</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0.06</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15">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15">
      <c r="A29" s="152" t="str">
        <f>IF(連結実質赤字比率に係る赤字・黒字の構成分析!C$41="",NA(),連結実質赤字比率に係る赤字・黒字の構成分析!C$41)</f>
        <v>稲敷市介護サービス事業特別会計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0.01</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0.01</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0.01</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0.02</v>
      </c>
    </row>
    <row r="30" spans="1:11" x14ac:dyDescent="0.15">
      <c r="A30" s="152" t="str">
        <f>IF(連結実質赤字比率に係る赤字・黒字の構成分析!C$40="",NA(),連結実質赤字比率に係る赤字・黒字の構成分析!C$40)</f>
        <v>稲敷市後期高齢者医療特別会計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0.06</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7.0000000000000007E-2</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0.11</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7.0000000000000007E-2</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0.05</v>
      </c>
    </row>
    <row r="31" spans="1:11" x14ac:dyDescent="0.15">
      <c r="A31" s="152" t="str">
        <f>IF(連結実質赤字比率に係る赤字・黒字の構成分析!C$39="",NA(),連結実質赤字比率に係る赤字・黒字の構成分析!C$39)</f>
        <v>稲敷市国民健康保険特別会計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0.43</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0.72</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0.7</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0.61</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0.69</v>
      </c>
    </row>
    <row r="32" spans="1:11" x14ac:dyDescent="0.15">
      <c r="A32" s="152" t="str">
        <f>IF(連結実質赤字比率に係る赤字・黒字の構成分析!C$38="",NA(),連結実質赤字比率に係る赤字・黒字の構成分析!C$38)</f>
        <v>稲敷市介護保険特別会計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0.72</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0.9</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1.19</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0.95</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1.1599999999999999</v>
      </c>
    </row>
    <row r="33" spans="1:16" x14ac:dyDescent="0.15">
      <c r="A33" s="152" t="str">
        <f>IF(連結実質赤字比率に係る赤字・黒字の構成分析!C$37="",NA(),連結実質赤字比率に係る赤字・黒字の構成分析!C$37)</f>
        <v>稲敷市工業用水道事業会計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1.07</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1.1100000000000001</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1.1100000000000001</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1.1100000000000001</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1.17</v>
      </c>
    </row>
    <row r="34" spans="1:16" x14ac:dyDescent="0.15">
      <c r="A34" s="152" t="str">
        <f>IF(連結実質赤字比率に係る赤字・黒字の構成分析!C$36="",NA(),連結実質赤字比率に係る赤字・黒字の構成分析!C$36)</f>
        <v>稲敷市下水道事業会計</v>
      </c>
      <c r="B34" s="152" t="e">
        <f>IF(ROUND(VALUE(SUBSTITUTE(連結実質赤字比率に係る赤字・黒字の構成分析!F$36,"▲", "-")), 2) &lt; 0, ABS(ROUND(VALUE(SUBSTITUTE(連結実質赤字比率に係る赤字・黒字の構成分析!F$36,"▲", "-")), 2)), NA())</f>
        <v>#VALUE!</v>
      </c>
      <c r="C34" s="152" t="e">
        <f>IF(ROUND(VALUE(SUBSTITUTE(連結実質赤字比率に係る赤字・黒字の構成分析!F$36,"▲", "-")), 2) &gt;= 0, ABS(ROUND(VALUE(SUBSTITUTE(連結実質赤字比率に係る赤字・黒字の構成分析!F$36,"▲", "-")), 2)), NA())</f>
        <v>#VALUE!</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1.17</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1.84</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2.04</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2.27</v>
      </c>
    </row>
    <row r="35" spans="1:16" x14ac:dyDescent="0.15">
      <c r="A35" s="152" t="str">
        <f>IF(連結実質赤字比率に係る赤字・黒字の構成分析!C$35="",NA(),連結実質赤字比率に係る赤字・黒字の構成分析!C$35)</f>
        <v>一般会計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4.72</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4.68</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6.72</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7.5</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6.9</v>
      </c>
    </row>
    <row r="36" spans="1:16" x14ac:dyDescent="0.15">
      <c r="A36" s="152" t="str">
        <f>IF(連結実質赤字比率に係る赤字・黒字の構成分析!C$34="",NA(),連結実質赤字比率に係る赤字・黒字の構成分析!C$34)</f>
        <v>稲敷市水道事業会計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9.84</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11.25</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10.79</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10.88</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10.92</v>
      </c>
    </row>
    <row r="39" spans="1:16" x14ac:dyDescent="0.15">
      <c r="A39" s="121" t="s">
        <v>59</v>
      </c>
    </row>
    <row r="40" spans="1:16" x14ac:dyDescent="0.15">
      <c r="A40" s="153"/>
      <c r="B40" s="153" t="str">
        <f>'実質公債費比率（分子）の構造'!K$44</f>
        <v>H30</v>
      </c>
      <c r="C40" s="153"/>
      <c r="D40" s="153"/>
      <c r="E40" s="153" t="str">
        <f>'実質公債費比率（分子）の構造'!L$44</f>
        <v>R01</v>
      </c>
      <c r="F40" s="153"/>
      <c r="G40" s="153"/>
      <c r="H40" s="153" t="str">
        <f>'実質公債費比率（分子）の構造'!M$44</f>
        <v>R02</v>
      </c>
      <c r="I40" s="153"/>
      <c r="J40" s="153"/>
      <c r="K40" s="153" t="str">
        <f>'実質公債費比率（分子）の構造'!N$44</f>
        <v>R03</v>
      </c>
      <c r="L40" s="153"/>
      <c r="M40" s="153"/>
      <c r="N40" s="153" t="str">
        <f>'実質公債費比率（分子）の構造'!O$44</f>
        <v>R04</v>
      </c>
      <c r="O40" s="153"/>
      <c r="P40" s="153"/>
    </row>
    <row r="41" spans="1:16" x14ac:dyDescent="0.15">
      <c r="A41" s="153"/>
      <c r="B41" s="153" t="s">
        <v>60</v>
      </c>
      <c r="C41" s="153"/>
      <c r="D41" s="153" t="s">
        <v>61</v>
      </c>
      <c r="E41" s="153" t="s">
        <v>60</v>
      </c>
      <c r="F41" s="153"/>
      <c r="G41" s="153" t="s">
        <v>61</v>
      </c>
      <c r="H41" s="153" t="s">
        <v>60</v>
      </c>
      <c r="I41" s="153"/>
      <c r="J41" s="153" t="s">
        <v>61</v>
      </c>
      <c r="K41" s="153" t="s">
        <v>60</v>
      </c>
      <c r="L41" s="153"/>
      <c r="M41" s="153" t="s">
        <v>61</v>
      </c>
      <c r="N41" s="153" t="s">
        <v>60</v>
      </c>
      <c r="O41" s="153"/>
      <c r="P41" s="153" t="s">
        <v>61</v>
      </c>
    </row>
    <row r="42" spans="1:16" x14ac:dyDescent="0.15">
      <c r="A42" s="153" t="s">
        <v>62</v>
      </c>
      <c r="B42" s="153"/>
      <c r="C42" s="153"/>
      <c r="D42" s="153">
        <f>'実質公債費比率（分子）の構造'!K$52</f>
        <v>2382</v>
      </c>
      <c r="E42" s="153"/>
      <c r="F42" s="153"/>
      <c r="G42" s="153">
        <f>'実質公債費比率（分子）の構造'!L$52</f>
        <v>2498</v>
      </c>
      <c r="H42" s="153"/>
      <c r="I42" s="153"/>
      <c r="J42" s="153">
        <f>'実質公債費比率（分子）の構造'!M$52</f>
        <v>2540</v>
      </c>
      <c r="K42" s="153"/>
      <c r="L42" s="153"/>
      <c r="M42" s="153">
        <f>'実質公債費比率（分子）の構造'!N$52</f>
        <v>2593</v>
      </c>
      <c r="N42" s="153"/>
      <c r="O42" s="153"/>
      <c r="P42" s="153">
        <f>'実質公債費比率（分子）の構造'!O$52</f>
        <v>2562</v>
      </c>
    </row>
    <row r="43" spans="1:16" x14ac:dyDescent="0.15">
      <c r="A43" s="153" t="s">
        <v>63</v>
      </c>
      <c r="B43" s="153" t="str">
        <f>'実質公債費比率（分子）の構造'!K$51</f>
        <v>-</v>
      </c>
      <c r="C43" s="153"/>
      <c r="D43" s="153"/>
      <c r="E43" s="153" t="str">
        <f>'実質公債費比率（分子）の構造'!L$51</f>
        <v>-</v>
      </c>
      <c r="F43" s="153"/>
      <c r="G43" s="153"/>
      <c r="H43" s="153" t="str">
        <f>'実質公債費比率（分子）の構造'!M$51</f>
        <v>-</v>
      </c>
      <c r="I43" s="153"/>
      <c r="J43" s="153"/>
      <c r="K43" s="153" t="str">
        <f>'実質公債費比率（分子）の構造'!N$51</f>
        <v>-</v>
      </c>
      <c r="L43" s="153"/>
      <c r="M43" s="153"/>
      <c r="N43" s="153" t="str">
        <f>'実質公債費比率（分子）の構造'!O$51</f>
        <v>-</v>
      </c>
      <c r="O43" s="153"/>
      <c r="P43" s="153"/>
    </row>
    <row r="44" spans="1:16" x14ac:dyDescent="0.15">
      <c r="A44" s="153" t="s">
        <v>64</v>
      </c>
      <c r="B44" s="153">
        <f>'実質公債費比率（分子）の構造'!K$50</f>
        <v>5</v>
      </c>
      <c r="C44" s="153"/>
      <c r="D44" s="153"/>
      <c r="E44" s="153">
        <f>'実質公債費比率（分子）の構造'!L$50</f>
        <v>2</v>
      </c>
      <c r="F44" s="153"/>
      <c r="G44" s="153"/>
      <c r="H44" s="153">
        <f>'実質公債費比率（分子）の構造'!M$50</f>
        <v>1</v>
      </c>
      <c r="I44" s="153"/>
      <c r="J44" s="153"/>
      <c r="K44" s="153">
        <f>'実質公債費比率（分子）の構造'!N$50</f>
        <v>0</v>
      </c>
      <c r="L44" s="153"/>
      <c r="M44" s="153"/>
      <c r="N44" s="153">
        <f>'実質公債費比率（分子）の構造'!O$50</f>
        <v>0</v>
      </c>
      <c r="O44" s="153"/>
      <c r="P44" s="153"/>
    </row>
    <row r="45" spans="1:16" x14ac:dyDescent="0.15">
      <c r="A45" s="153" t="s">
        <v>65</v>
      </c>
      <c r="B45" s="153">
        <f>'実質公債費比率（分子）の構造'!K$49</f>
        <v>117</v>
      </c>
      <c r="C45" s="153"/>
      <c r="D45" s="153"/>
      <c r="E45" s="153">
        <f>'実質公債費比率（分子）の構造'!L$49</f>
        <v>85</v>
      </c>
      <c r="F45" s="153"/>
      <c r="G45" s="153"/>
      <c r="H45" s="153">
        <f>'実質公債費比率（分子）の構造'!M$49</f>
        <v>82</v>
      </c>
      <c r="I45" s="153"/>
      <c r="J45" s="153"/>
      <c r="K45" s="153">
        <f>'実質公債費比率（分子）の構造'!N$49</f>
        <v>60</v>
      </c>
      <c r="L45" s="153"/>
      <c r="M45" s="153"/>
      <c r="N45" s="153">
        <f>'実質公債費比率（分子）の構造'!O$49</f>
        <v>60</v>
      </c>
      <c r="O45" s="153"/>
      <c r="P45" s="153"/>
    </row>
    <row r="46" spans="1:16" x14ac:dyDescent="0.15">
      <c r="A46" s="153" t="s">
        <v>66</v>
      </c>
      <c r="B46" s="153">
        <f>'実質公債費比率（分子）の構造'!K$48</f>
        <v>1024</v>
      </c>
      <c r="C46" s="153"/>
      <c r="D46" s="153"/>
      <c r="E46" s="153">
        <f>'実質公債費比率（分子）の構造'!L$48</f>
        <v>923</v>
      </c>
      <c r="F46" s="153"/>
      <c r="G46" s="153"/>
      <c r="H46" s="153">
        <f>'実質公債費比率（分子）の構造'!M$48</f>
        <v>956</v>
      </c>
      <c r="I46" s="153"/>
      <c r="J46" s="153"/>
      <c r="K46" s="153">
        <f>'実質公債費比率（分子）の構造'!N$48</f>
        <v>904</v>
      </c>
      <c r="L46" s="153"/>
      <c r="M46" s="153"/>
      <c r="N46" s="153">
        <f>'実質公債費比率（分子）の構造'!O$48</f>
        <v>935</v>
      </c>
      <c r="O46" s="153"/>
      <c r="P46" s="153"/>
    </row>
    <row r="47" spans="1:16" x14ac:dyDescent="0.15">
      <c r="A47" s="153" t="s">
        <v>67</v>
      </c>
      <c r="B47" s="153" t="str">
        <f>'実質公債費比率（分子）の構造'!K$47</f>
        <v>-</v>
      </c>
      <c r="C47" s="153"/>
      <c r="D47" s="153"/>
      <c r="E47" s="153" t="str">
        <f>'実質公債費比率（分子）の構造'!L$47</f>
        <v>-</v>
      </c>
      <c r="F47" s="153"/>
      <c r="G47" s="153"/>
      <c r="H47" s="153" t="str">
        <f>'実質公債費比率（分子）の構造'!M$47</f>
        <v>-</v>
      </c>
      <c r="I47" s="153"/>
      <c r="J47" s="153"/>
      <c r="K47" s="153" t="str">
        <f>'実質公債費比率（分子）の構造'!N$47</f>
        <v>-</v>
      </c>
      <c r="L47" s="153"/>
      <c r="M47" s="153"/>
      <c r="N47" s="153" t="str">
        <f>'実質公債費比率（分子）の構造'!O$47</f>
        <v>-</v>
      </c>
      <c r="O47" s="153"/>
      <c r="P47" s="153"/>
    </row>
    <row r="48" spans="1:16" x14ac:dyDescent="0.15">
      <c r="A48" s="153" t="s">
        <v>68</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15">
      <c r="A49" s="153" t="s">
        <v>69</v>
      </c>
      <c r="B49" s="153">
        <f>'実質公債費比率（分子）の構造'!K$45</f>
        <v>2249</v>
      </c>
      <c r="C49" s="153"/>
      <c r="D49" s="153"/>
      <c r="E49" s="153">
        <f>'実質公債費比率（分子）の構造'!L$45</f>
        <v>2388</v>
      </c>
      <c r="F49" s="153"/>
      <c r="G49" s="153"/>
      <c r="H49" s="153">
        <f>'実質公債費比率（分子）の構造'!M$45</f>
        <v>2486</v>
      </c>
      <c r="I49" s="153"/>
      <c r="J49" s="153"/>
      <c r="K49" s="153">
        <f>'実質公債費比率（分子）の構造'!N$45</f>
        <v>2604</v>
      </c>
      <c r="L49" s="153"/>
      <c r="M49" s="153"/>
      <c r="N49" s="153">
        <f>'実質公債費比率（分子）の構造'!O$45</f>
        <v>2609</v>
      </c>
      <c r="O49" s="153"/>
      <c r="P49" s="153"/>
    </row>
    <row r="50" spans="1:16" x14ac:dyDescent="0.15">
      <c r="A50" s="153" t="s">
        <v>70</v>
      </c>
      <c r="B50" s="153" t="e">
        <f>NA()</f>
        <v>#N/A</v>
      </c>
      <c r="C50" s="153">
        <f>IF(ISNUMBER('実質公債費比率（分子）の構造'!K$53),'実質公債費比率（分子）の構造'!K$53,NA())</f>
        <v>1013</v>
      </c>
      <c r="D50" s="153" t="e">
        <f>NA()</f>
        <v>#N/A</v>
      </c>
      <c r="E50" s="153" t="e">
        <f>NA()</f>
        <v>#N/A</v>
      </c>
      <c r="F50" s="153">
        <f>IF(ISNUMBER('実質公債費比率（分子）の構造'!L$53),'実質公債費比率（分子）の構造'!L$53,NA())</f>
        <v>900</v>
      </c>
      <c r="G50" s="153" t="e">
        <f>NA()</f>
        <v>#N/A</v>
      </c>
      <c r="H50" s="153" t="e">
        <f>NA()</f>
        <v>#N/A</v>
      </c>
      <c r="I50" s="153">
        <f>IF(ISNUMBER('実質公債費比率（分子）の構造'!M$53),'実質公債費比率（分子）の構造'!M$53,NA())</f>
        <v>985</v>
      </c>
      <c r="J50" s="153" t="e">
        <f>NA()</f>
        <v>#N/A</v>
      </c>
      <c r="K50" s="153" t="e">
        <f>NA()</f>
        <v>#N/A</v>
      </c>
      <c r="L50" s="153">
        <f>IF(ISNUMBER('実質公債費比率（分子）の構造'!N$53),'実質公債費比率（分子）の構造'!N$53,NA())</f>
        <v>975</v>
      </c>
      <c r="M50" s="153" t="e">
        <f>NA()</f>
        <v>#N/A</v>
      </c>
      <c r="N50" s="153" t="e">
        <f>NA()</f>
        <v>#N/A</v>
      </c>
      <c r="O50" s="153">
        <f>IF(ISNUMBER('実質公債費比率（分子）の構造'!O$53),'実質公債費比率（分子）の構造'!O$53,NA())</f>
        <v>1042</v>
      </c>
      <c r="P50" s="153" t="e">
        <f>NA()</f>
        <v>#N/A</v>
      </c>
    </row>
    <row r="53" spans="1:16" x14ac:dyDescent="0.15">
      <c r="A53" s="121" t="s">
        <v>71</v>
      </c>
    </row>
    <row r="54" spans="1:16" x14ac:dyDescent="0.15">
      <c r="A54" s="152"/>
      <c r="B54" s="152" t="str">
        <f>'将来負担比率（分子）の構造'!I$40</f>
        <v>H30</v>
      </c>
      <c r="C54" s="152"/>
      <c r="D54" s="152"/>
      <c r="E54" s="152" t="str">
        <f>'将来負担比率（分子）の構造'!J$40</f>
        <v>R01</v>
      </c>
      <c r="F54" s="152"/>
      <c r="G54" s="152"/>
      <c r="H54" s="152" t="str">
        <f>'将来負担比率（分子）の構造'!K$40</f>
        <v>R02</v>
      </c>
      <c r="I54" s="152"/>
      <c r="J54" s="152"/>
      <c r="K54" s="152" t="str">
        <f>'将来負担比率（分子）の構造'!L$40</f>
        <v>R03</v>
      </c>
      <c r="L54" s="152"/>
      <c r="M54" s="152"/>
      <c r="N54" s="152" t="str">
        <f>'将来負担比率（分子）の構造'!M$40</f>
        <v>R04</v>
      </c>
      <c r="O54" s="152"/>
      <c r="P54" s="152"/>
    </row>
    <row r="55" spans="1:16" x14ac:dyDescent="0.15">
      <c r="A55" s="152"/>
      <c r="B55" s="152" t="s">
        <v>72</v>
      </c>
      <c r="C55" s="152"/>
      <c r="D55" s="152" t="s">
        <v>73</v>
      </c>
      <c r="E55" s="152" t="s">
        <v>72</v>
      </c>
      <c r="F55" s="152"/>
      <c r="G55" s="152" t="s">
        <v>73</v>
      </c>
      <c r="H55" s="152" t="s">
        <v>72</v>
      </c>
      <c r="I55" s="152"/>
      <c r="J55" s="152" t="s">
        <v>73</v>
      </c>
      <c r="K55" s="152" t="s">
        <v>72</v>
      </c>
      <c r="L55" s="152"/>
      <c r="M55" s="152" t="s">
        <v>73</v>
      </c>
      <c r="N55" s="152" t="s">
        <v>72</v>
      </c>
      <c r="O55" s="152"/>
      <c r="P55" s="152" t="s">
        <v>73</v>
      </c>
    </row>
    <row r="56" spans="1:16" x14ac:dyDescent="0.15">
      <c r="A56" s="152" t="s">
        <v>45</v>
      </c>
      <c r="B56" s="152"/>
      <c r="C56" s="152"/>
      <c r="D56" s="152">
        <f>'将来負担比率（分子）の構造'!I$52</f>
        <v>26506</v>
      </c>
      <c r="E56" s="152"/>
      <c r="F56" s="152"/>
      <c r="G56" s="152">
        <f>'将来負担比率（分子）の構造'!J$52</f>
        <v>25956</v>
      </c>
      <c r="H56" s="152"/>
      <c r="I56" s="152"/>
      <c r="J56" s="152">
        <f>'将来負担比率（分子）の構造'!K$52</f>
        <v>25793</v>
      </c>
      <c r="K56" s="152"/>
      <c r="L56" s="152"/>
      <c r="M56" s="152">
        <f>'将来負担比率（分子）の構造'!L$52</f>
        <v>24770</v>
      </c>
      <c r="N56" s="152"/>
      <c r="O56" s="152"/>
      <c r="P56" s="152">
        <f>'将来負担比率（分子）の構造'!M$52</f>
        <v>23985</v>
      </c>
    </row>
    <row r="57" spans="1:16" x14ac:dyDescent="0.15">
      <c r="A57" s="152" t="s">
        <v>44</v>
      </c>
      <c r="B57" s="152"/>
      <c r="C57" s="152"/>
      <c r="D57" s="152">
        <f>'将来負担比率（分子）の構造'!I$51</f>
        <v>261</v>
      </c>
      <c r="E57" s="152"/>
      <c r="F57" s="152"/>
      <c r="G57" s="152">
        <f>'将来負担比率（分子）の構造'!J$51</f>
        <v>243</v>
      </c>
      <c r="H57" s="152"/>
      <c r="I57" s="152"/>
      <c r="J57" s="152">
        <f>'将来負担比率（分子）の構造'!K$51</f>
        <v>220</v>
      </c>
      <c r="K57" s="152"/>
      <c r="L57" s="152"/>
      <c r="M57" s="152">
        <f>'将来負担比率（分子）の構造'!L$51</f>
        <v>195</v>
      </c>
      <c r="N57" s="152"/>
      <c r="O57" s="152"/>
      <c r="P57" s="152">
        <f>'将来負担比率（分子）の構造'!M$51</f>
        <v>166</v>
      </c>
    </row>
    <row r="58" spans="1:16" x14ac:dyDescent="0.15">
      <c r="A58" s="152" t="s">
        <v>43</v>
      </c>
      <c r="B58" s="152"/>
      <c r="C58" s="152"/>
      <c r="D58" s="152">
        <f>'将来負担比率（分子）の構造'!I$50</f>
        <v>14703</v>
      </c>
      <c r="E58" s="152"/>
      <c r="F58" s="152"/>
      <c r="G58" s="152">
        <f>'将来負担比率（分子）の構造'!J$50</f>
        <v>13763</v>
      </c>
      <c r="H58" s="152"/>
      <c r="I58" s="152"/>
      <c r="J58" s="152">
        <f>'将来負担比率（分子）の構造'!K$50</f>
        <v>12736</v>
      </c>
      <c r="K58" s="152"/>
      <c r="L58" s="152"/>
      <c r="M58" s="152">
        <f>'将来負担比率（分子）の構造'!L$50</f>
        <v>13740</v>
      </c>
      <c r="N58" s="152"/>
      <c r="O58" s="152"/>
      <c r="P58" s="152">
        <f>'将来負担比率（分子）の構造'!M$50</f>
        <v>13346</v>
      </c>
    </row>
    <row r="59" spans="1:16" x14ac:dyDescent="0.15">
      <c r="A59" s="152" t="s">
        <v>41</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15">
      <c r="A60" s="152" t="s">
        <v>40</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15">
      <c r="A61" s="152" t="s">
        <v>38</v>
      </c>
      <c r="B61" s="152" t="str">
        <f>'将来負担比率（分子）の構造'!I$46</f>
        <v>-</v>
      </c>
      <c r="C61" s="152"/>
      <c r="D61" s="152"/>
      <c r="E61" s="152" t="str">
        <f>'将来負担比率（分子）の構造'!J$46</f>
        <v>-</v>
      </c>
      <c r="F61" s="152"/>
      <c r="G61" s="152"/>
      <c r="H61" s="152" t="str">
        <f>'将来負担比率（分子）の構造'!K$46</f>
        <v>-</v>
      </c>
      <c r="I61" s="152"/>
      <c r="J61" s="152"/>
      <c r="K61" s="152">
        <f>'将来負担比率（分子）の構造'!L$46</f>
        <v>2</v>
      </c>
      <c r="L61" s="152"/>
      <c r="M61" s="152"/>
      <c r="N61" s="152" t="str">
        <f>'将来負担比率（分子）の構造'!M$46</f>
        <v>-</v>
      </c>
      <c r="O61" s="152"/>
      <c r="P61" s="152"/>
    </row>
    <row r="62" spans="1:16" x14ac:dyDescent="0.15">
      <c r="A62" s="152" t="s">
        <v>37</v>
      </c>
      <c r="B62" s="152">
        <f>'将来負担比率（分子）の構造'!I$45</f>
        <v>3812</v>
      </c>
      <c r="C62" s="152"/>
      <c r="D62" s="152"/>
      <c r="E62" s="152">
        <f>'将来負担比率（分子）の構造'!J$45</f>
        <v>3799</v>
      </c>
      <c r="F62" s="152"/>
      <c r="G62" s="152"/>
      <c r="H62" s="152">
        <f>'将来負担比率（分子）の構造'!K$45</f>
        <v>3737</v>
      </c>
      <c r="I62" s="152"/>
      <c r="J62" s="152"/>
      <c r="K62" s="152">
        <f>'将来負担比率（分子）の構造'!L$45</f>
        <v>3712</v>
      </c>
      <c r="L62" s="152"/>
      <c r="M62" s="152"/>
      <c r="N62" s="152">
        <f>'将来負担比率（分子）の構造'!M$45</f>
        <v>3669</v>
      </c>
      <c r="O62" s="152"/>
      <c r="P62" s="152"/>
    </row>
    <row r="63" spans="1:16" x14ac:dyDescent="0.15">
      <c r="A63" s="152" t="s">
        <v>36</v>
      </c>
      <c r="B63" s="152">
        <f>'将来負担比率（分子）の構造'!I$44</f>
        <v>534</v>
      </c>
      <c r="C63" s="152"/>
      <c r="D63" s="152"/>
      <c r="E63" s="152">
        <f>'将来負担比率（分子）の構造'!J$44</f>
        <v>467</v>
      </c>
      <c r="F63" s="152"/>
      <c r="G63" s="152"/>
      <c r="H63" s="152">
        <f>'将来負担比率（分子）の構造'!K$44</f>
        <v>442</v>
      </c>
      <c r="I63" s="152"/>
      <c r="J63" s="152"/>
      <c r="K63" s="152">
        <f>'将来負担比率（分子）の構造'!L$44</f>
        <v>421</v>
      </c>
      <c r="L63" s="152"/>
      <c r="M63" s="152"/>
      <c r="N63" s="152">
        <f>'将来負担比率（分子）の構造'!M$44</f>
        <v>406</v>
      </c>
      <c r="O63" s="152"/>
      <c r="P63" s="152"/>
    </row>
    <row r="64" spans="1:16" x14ac:dyDescent="0.15">
      <c r="A64" s="152" t="s">
        <v>35</v>
      </c>
      <c r="B64" s="152">
        <f>'将来負担比率（分子）の構造'!I$43</f>
        <v>13129</v>
      </c>
      <c r="C64" s="152"/>
      <c r="D64" s="152"/>
      <c r="E64" s="152">
        <f>'将来負担比率（分子）の構造'!J$43</f>
        <v>12090</v>
      </c>
      <c r="F64" s="152"/>
      <c r="G64" s="152"/>
      <c r="H64" s="152">
        <f>'将来負担比率（分子）の構造'!K$43</f>
        <v>10959</v>
      </c>
      <c r="I64" s="152"/>
      <c r="J64" s="152"/>
      <c r="K64" s="152">
        <f>'将来負担比率（分子）の構造'!L$43</f>
        <v>9733</v>
      </c>
      <c r="L64" s="152"/>
      <c r="M64" s="152"/>
      <c r="N64" s="152">
        <f>'将来負担比率（分子）の構造'!M$43</f>
        <v>9131</v>
      </c>
      <c r="O64" s="152"/>
      <c r="P64" s="152"/>
    </row>
    <row r="65" spans="1:16" x14ac:dyDescent="0.15">
      <c r="A65" s="152" t="s">
        <v>34</v>
      </c>
      <c r="B65" s="152">
        <f>'将来負担比率（分子）の構造'!I$42</f>
        <v>3</v>
      </c>
      <c r="C65" s="152"/>
      <c r="D65" s="152"/>
      <c r="E65" s="152">
        <f>'将来負担比率（分子）の構造'!J$42</f>
        <v>1</v>
      </c>
      <c r="F65" s="152"/>
      <c r="G65" s="152"/>
      <c r="H65" s="152">
        <f>'将来負担比率（分子）の構造'!K$42</f>
        <v>0</v>
      </c>
      <c r="I65" s="152"/>
      <c r="J65" s="152"/>
      <c r="K65" s="152">
        <f>'将来負担比率（分子）の構造'!L$42</f>
        <v>0</v>
      </c>
      <c r="L65" s="152"/>
      <c r="M65" s="152"/>
      <c r="N65" s="152" t="str">
        <f>'将来負担比率（分子）の構造'!M$42</f>
        <v>-</v>
      </c>
      <c r="O65" s="152"/>
      <c r="P65" s="152"/>
    </row>
    <row r="66" spans="1:16" x14ac:dyDescent="0.15">
      <c r="A66" s="152" t="s">
        <v>33</v>
      </c>
      <c r="B66" s="152">
        <f>'将来負担比率（分子）の構造'!I$41</f>
        <v>25331</v>
      </c>
      <c r="C66" s="152"/>
      <c r="D66" s="152"/>
      <c r="E66" s="152">
        <f>'将来負担比率（分子）の構造'!J$41</f>
        <v>25013</v>
      </c>
      <c r="F66" s="152"/>
      <c r="G66" s="152"/>
      <c r="H66" s="152">
        <f>'将来負担比率（分子）の構造'!K$41</f>
        <v>25359</v>
      </c>
      <c r="I66" s="152"/>
      <c r="J66" s="152"/>
      <c r="K66" s="152">
        <f>'将来負担比率（分子）の構造'!L$41</f>
        <v>24686</v>
      </c>
      <c r="L66" s="152"/>
      <c r="M66" s="152"/>
      <c r="N66" s="152">
        <f>'将来負担比率（分子）の構造'!M$41</f>
        <v>24063</v>
      </c>
      <c r="O66" s="152"/>
      <c r="P66" s="152"/>
    </row>
    <row r="67" spans="1:16" x14ac:dyDescent="0.15">
      <c r="A67" s="152" t="s">
        <v>74</v>
      </c>
      <c r="B67" s="152" t="e">
        <f>NA()</f>
        <v>#N/A</v>
      </c>
      <c r="C67" s="152">
        <f>IF(ISNUMBER('将来負担比率（分子）の構造'!I$53), IF('将来負担比率（分子）の構造'!I$53 &lt; 0, 0, '将来負担比率（分子）の構造'!I$53), NA())</f>
        <v>1340</v>
      </c>
      <c r="D67" s="152" t="e">
        <f>NA()</f>
        <v>#N/A</v>
      </c>
      <c r="E67" s="152" t="e">
        <f>NA()</f>
        <v>#N/A</v>
      </c>
      <c r="F67" s="152">
        <f>IF(ISNUMBER('将来負担比率（分子）の構造'!J$53), IF('将来負担比率（分子）の構造'!J$53 &lt; 0, 0, '将来負担比率（分子）の構造'!J$53), NA())</f>
        <v>1409</v>
      </c>
      <c r="G67" s="152" t="e">
        <f>NA()</f>
        <v>#N/A</v>
      </c>
      <c r="H67" s="152" t="e">
        <f>NA()</f>
        <v>#N/A</v>
      </c>
      <c r="I67" s="152">
        <f>IF(ISNUMBER('将来負担比率（分子）の構造'!K$53), IF('将来負担比率（分子）の構造'!K$53 &lt; 0, 0, '将来負担比率（分子）の構造'!K$53), NA())</f>
        <v>1749</v>
      </c>
      <c r="J67" s="152" t="e">
        <f>NA()</f>
        <v>#N/A</v>
      </c>
      <c r="K67" s="152" t="e">
        <f>NA()</f>
        <v>#N/A</v>
      </c>
      <c r="L67" s="152">
        <f>IF(ISNUMBER('将来負担比率（分子）の構造'!L$53), IF('将来負担比率（分子）の構造'!L$53 &lt; 0, 0, '将来負担比率（分子）の構造'!L$53), NA())</f>
        <v>0</v>
      </c>
      <c r="M67" s="152" t="e">
        <f>NA()</f>
        <v>#N/A</v>
      </c>
      <c r="N67" s="152" t="e">
        <f>NA()</f>
        <v>#N/A</v>
      </c>
      <c r="O67" s="152">
        <f>IF(ISNUMBER('将来負担比率（分子）の構造'!M$53), IF('将来負担比率（分子）の構造'!M$53 &lt; 0, 0, '将来負担比率（分子）の構造'!M$53), NA())</f>
        <v>0</v>
      </c>
      <c r="P67" s="152" t="e">
        <f>NA()</f>
        <v>#N/A</v>
      </c>
    </row>
    <row r="70" spans="1:16" x14ac:dyDescent="0.15">
      <c r="A70" s="154" t="s">
        <v>75</v>
      </c>
      <c r="B70" s="154"/>
      <c r="C70" s="154"/>
      <c r="D70" s="154"/>
      <c r="E70" s="154"/>
      <c r="F70" s="154"/>
    </row>
    <row r="71" spans="1:16" x14ac:dyDescent="0.15">
      <c r="A71" s="155"/>
      <c r="B71" s="155" t="e">
        <f>#REF!</f>
        <v>#REF!</v>
      </c>
      <c r="C71" s="155" t="e">
        <f>#REF!</f>
        <v>#REF!</v>
      </c>
      <c r="D71" s="155" t="e">
        <f>#REF!</f>
        <v>#REF!</v>
      </c>
    </row>
    <row r="72" spans="1:16" x14ac:dyDescent="0.15">
      <c r="A72" s="155" t="s">
        <v>76</v>
      </c>
      <c r="B72" s="156" t="e">
        <f>#REF!</f>
        <v>#REF!</v>
      </c>
      <c r="C72" s="156" t="e">
        <f>#REF!</f>
        <v>#REF!</v>
      </c>
      <c r="D72" s="156" t="e">
        <f>#REF!</f>
        <v>#REF!</v>
      </c>
    </row>
    <row r="73" spans="1:16" x14ac:dyDescent="0.15">
      <c r="A73" s="155" t="s">
        <v>77</v>
      </c>
      <c r="B73" s="156" t="e">
        <f>#REF!</f>
        <v>#REF!</v>
      </c>
      <c r="C73" s="156" t="e">
        <f>#REF!</f>
        <v>#REF!</v>
      </c>
      <c r="D73" s="156" t="e">
        <f>#REF!</f>
        <v>#REF!</v>
      </c>
    </row>
    <row r="74" spans="1:16" x14ac:dyDescent="0.15">
      <c r="A74" s="155" t="s">
        <v>78</v>
      </c>
      <c r="B74" s="156" t="e">
        <f>#REF!</f>
        <v>#REF!</v>
      </c>
      <c r="C74" s="156" t="e">
        <f>#REF!</f>
        <v>#REF!</v>
      </c>
      <c r="D74" s="156" t="e">
        <f>#REF!</f>
        <v>#REF!</v>
      </c>
    </row>
  </sheetData>
  <sheetProtection algorithmName="SHA-512" hashValue="M+DR+83CUl+x5y98quj5iR2jqZV1t0mJDkMdn4rrID6nrf2LsYulU/GYemXcJ3UPlDxXCYr7iM33h+1G0GGGQw==" saltValue="Ze06KyWh46qdrr40s+B5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2024-03-13T01:52:53Z</cp:lastPrinted>
  <dcterms:created xsi:type="dcterms:W3CDTF">2024-02-05T00:21:22Z</dcterms:created>
  <dcterms:modified xsi:type="dcterms:W3CDTF">2024-09-30T04:14:48Z</dcterms:modified>
  <cp:category/>
</cp:coreProperties>
</file>