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2" i="11" l="1"/>
  <c r="AA31" i="11"/>
  <c r="AA7" i="11" l="1"/>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BW35" i="9"/>
  <c r="BW36" i="9" s="1"/>
  <c r="BW37" i="9" s="1"/>
  <c r="BW38" i="9" s="1"/>
  <c r="BW39" i="9" s="1"/>
  <c r="BW40" i="9" s="1"/>
  <c r="BW41" i="9" s="1"/>
  <c r="BW42" i="9" s="1"/>
  <c r="BW43" i="9" s="1"/>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alcChain>
</file>

<file path=xl/sharedStrings.xml><?xml version="1.0" encoding="utf-8"?>
<sst xmlns="http://schemas.openxmlformats.org/spreadsheetml/2006/main" count="986" uniqueCount="553">
  <si>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</si>
  <si>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</si>
  <si>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</si>
  <si>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</si>
  <si>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</si>
  <si>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</si>
  <si>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</si>
  <si>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</si>
  <si>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</si>
  <si>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</si>
  <si>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</si>
  <si>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</si>
  <si>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</si>
  <si>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</si>
  <si>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</si>
  <si>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</si>
  <si>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</si>
  <si>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</si>
  <si>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</si>
  <si>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</si>
  <si>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</si>
  <si>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</si>
  <si>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</si>
  <si>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</si>
  <si>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</si>
  <si>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</si>
  <si>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</si>
  <si>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</si>
  <si>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</si>
  <si>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</si>
  <si>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</si>
  <si>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</si>
  <si>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</si>
  <si>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</si>
  <si>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</si>
  <si>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</si>
  <si>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</si>
  <si>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</si>
  <si>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</si>
  <si>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</si>
  <si>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</si>
  <si>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</si>
  <si>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</si>
  <si>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</si>
  <si>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</si>
  <si>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</si>
  <si>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</si>
  <si>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</si>
  <si>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</si>
  <si>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</si>
  <si>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</si>
  <si>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</si>
  <si>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</si>
  <si>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</si>
  <si>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</si>
  <si>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</si>
  <si>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</si>
  <si>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</si>
  <si>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</si>
  <si>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</si>
  <si>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</si>
  <si>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</si>
  <si>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</si>
  <si>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</si>
  <si>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</si>
  <si>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</si>
  <si>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</si>
  <si>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</si>
  <si>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</si>
  <si>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</si>
  <si>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</si>
  <si>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</si>
  <si>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</si>
  <si>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</si>
  <si>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</si>
  <si>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</si>
  <si>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</si>
  <si>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</si>
  <si>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</si>
  <si>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</si>
  <si>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</si>
  <si>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</si>
  <si>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</si>
  <si>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</si>
  <si>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</si>
  <si>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</si>
  <si>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</si>
  <si>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</si>
  <si>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</si>
  <si>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</si>
  <si>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</si>
  <si>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</si>
  <si>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</si>
  <si>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</si>
  <si>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</si>
  <si>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</si>
  <si>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</si>
  <si>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</si>
  <si>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</si>
  <si>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</si>
  <si>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</si>
  <si>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</si>
  <si>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</si>
  <si>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</si>
  <si>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</si>
  <si>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</si>
  <si>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</si>
  <si>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</si>
  <si>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</si>
  <si>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</si>
  <si>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</si>
  <si>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</si>
  <si>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</si>
  <si>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</si>
  <si>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</si>
  <si>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</si>
  <si>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</si>
  <si>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</si>
  <si>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</si>
  <si>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</si>
  <si>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</si>
  <si>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</si>
  <si>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</si>
  <si>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</si>
  <si>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</si>
  <si>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</si>
  <si>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</si>
  <si>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</si>
  <si>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</si>
  <si>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</si>
  <si>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</si>
  <si>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</si>
  <si>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</si>
  <si>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</si>
  <si>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</si>
  <si>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</si>
  <si>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</si>
  <si>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</si>
  <si>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</si>
  <si>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</si>
  <si>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</si>
  <si>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</si>
  <si>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</si>
  <si>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</si>
  <si>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</si>
  <si>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</si>
  <si>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</si>
  <si>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</si>
  <si>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</si>
  <si>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</si>
  <si>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</si>
  <si>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</si>
  <si>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</si>
  <si>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</si>
  <si>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</si>
  <si>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</si>
  <si>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</si>
  <si>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</si>
  <si>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</si>
  <si>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</si>
  <si>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</si>
  <si>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</si>
  <si>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</si>
  <si>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</si>
  <si>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</si>
  <si>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</si>
  <si>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</si>
  <si>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</si>
  <si>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</si>
  <si>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</si>
  <si>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</si>
  <si>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</si>
  <si>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</si>
  <si>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</si>
  <si>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</si>
  <si>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</si>
  <si>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</si>
  <si>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</si>
  <si>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</si>
  <si>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</si>
  <si>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</si>
  <si>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</si>
  <si>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</si>
  <si>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</si>
  <si>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</si>
  <si>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</si>
  <si>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</si>
  <si>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</si>
  <si>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</si>
  <si>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</si>
  <si>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</si>
  <si>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</si>
  <si>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茨城県鹿嶋市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</si>
  <si>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</si>
  <si>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</si>
  <si>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</si>
  <si>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</si>
  <si>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</si>
  <si>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</si>
  <si>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</si>
  <si>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</si>
  <si>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</si>
  <si>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</si>
  <si>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</si>
  <si>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</si>
  <si>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</si>
  <si>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</si>
  <si>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</si>
  <si>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</si>
  <si>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</si>
  <si>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</si>
  <si>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</si>
  <si>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</si>
  <si>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</si>
  <si>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</si>
  <si>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</si>
  <si>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</si>
  <si>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</si>
  <si>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</si>
  <si>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</si>
  <si>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</si>
  <si>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</si>
  <si>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</si>
  <si>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</si>
  <si>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</si>
  <si>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</si>
  <si>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</si>
  <si>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</si>
  <si>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</si>
  <si>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</si>
  <si>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</si>
  <si>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</si>
  <si>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</si>
  <si>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</si>
  <si>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</si>
  <si>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</si>
  <si>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</si>
  <si>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</si>
  <si>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</si>
  <si>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</si>
  <si>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</si>
  <si>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</si>
  <si>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</si>
  <si>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</si>
  <si>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</si>
  <si>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</si>
  <si>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</si>
  <si>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</si>
  <si>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</si>
  <si>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</si>
  <si>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</si>
  <si>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</si>
  <si>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</si>
  <si>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</si>
  <si>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</si>
  <si>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</si>
  <si>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</si>
  <si>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</si>
  <si>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</si>
  <si>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</si>
  <si>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</si>
  <si>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</si>
  <si>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</si>
  <si>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</si>
  <si>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</si>
  <si>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</si>
  <si>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</si>
  <si>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</si>
  <si>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</si>
  <si>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</si>
  <si>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</si>
  <si>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</si>
  <si>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</si>
  <si>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</si>
  <si>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</si>
  <si>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</si>
  <si>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</si>
  <si>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</si>
  <si>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</si>
  <si>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</si>
  <si>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</si>
  <si>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</si>
  <si>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</si>
  <si>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</si>
  <si>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</si>
  <si>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</si>
  <si>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</si>
  <si>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</si>
  <si>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</si>
  <si>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</si>
  <si>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</si>
  <si>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</si>
  <si>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</si>
  <si>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</si>
  <si>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</si>
  <si>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</si>
  <si>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</si>
  <si>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</si>
  <si>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</si>
  <si>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</si>
  <si>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</si>
  <si>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</si>
  <si>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</si>
  <si>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</si>
  <si>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</si>
  <si>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</si>
  <si>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</si>
  <si>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</si>
  <si>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</si>
  <si>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</si>
  <si>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</si>
  <si>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</si>
  <si>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</si>
  <si>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</si>
  <si>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</si>
  <si>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</si>
  <si>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</si>
  <si>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</si>
  <si>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</si>
  <si>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</si>
  <si>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</si>
  <si>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</si>
  <si>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</si>
  <si>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</si>
  <si>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</si>
  <si>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</si>
  <si>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</si>
  <si>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</si>
  <si>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</si>
  <si>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</si>
  <si>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</si>
  <si>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</si>
  <si>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</si>
  <si>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</si>
  <si>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</si>
  <si>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</si>
  <si>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</si>
  <si>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</si>
  <si>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</si>
  <si>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</si>
  <si>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</si>
  <si>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</si>
  <si>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茨城県鹿嶋市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</si>
  <si>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</si>
  <si>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</si>
  <si>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</si>
  <si>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</si>
  <si>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</si>
  <si>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</si>
  <si>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</si>
  <si>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</si>
  <si>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</si>
  <si>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</si>
  <si>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</si>
  <si>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</si>
  <si>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</si>
  <si>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</si>
  <si>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</si>
  <si>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</si>
  <si>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</si>
  <si>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</si>
  <si>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</si>
  <si>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</si>
  <si>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</si>
  <si>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</si>
  <si>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</si>
  <si>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</si>
  <si>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</si>
  <si>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</si>
  <si>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</si>
  <si>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</si>
  <si>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</si>
  <si>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</si>
  <si>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</si>
  <si>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</si>
  <si>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</si>
  <si>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</si>
  <si>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</si>
  <si>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</si>
  <si>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</si>
  <si>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</si>
  <si>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</si>
  <si>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大野区域水道事業会計</t>
    <phoneticPr fontId="5"/>
  </si>
  <si>
    <t>公共下水道特別会計</t>
    <phoneticPr fontId="5"/>
  </si>
  <si>
    <t>法非適用企業</t>
    <phoneticPr fontId="5"/>
  </si>
  <si>
    <t>農業集落排水特別会計</t>
    <phoneticPr fontId="5"/>
  </si>
  <si>
    <t>鹿島臨海都市計画事業鹿島神宮駅周辺北土地区画整理事業特別会計</t>
    <phoneticPr fontId="5"/>
  </si>
  <si>
    <t>鹿島臨海都市計画事業鹿嶋市平井東部土地区画整理事業特別会計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</si>
  <si>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</si>
  <si>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</si>
  <si>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</si>
  <si>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</si>
  <si>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</si>
  <si>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</si>
  <si>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</si>
  <si>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</si>
  <si>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</si>
  <si>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</si>
  <si>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</si>
  <si>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</si>
  <si>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</si>
  <si>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</si>
  <si>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</si>
  <si>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</si>
  <si>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</si>
  <si>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</si>
  <si>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</si>
  <si>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</si>
  <si>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</si>
  <si>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</si>
  <si>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</si>
  <si>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</si>
  <si>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</si>
  <si>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</si>
  <si>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</si>
  <si>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</si>
  <si>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</si>
  <si>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</si>
  <si>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</si>
  <si>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</si>
  <si>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</si>
  <si>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</si>
  <si>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</si>
  <si>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</si>
  <si>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</si>
  <si>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</si>
  <si>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</si>
  <si>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</si>
  <si>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</si>
  <si>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</si>
  <si>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</si>
  <si>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</si>
  <si>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</si>
  <si>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</si>
  <si>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</si>
  <si>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</si>
  <si>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</si>
  <si>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</si>
  <si>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</si>
  <si>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</si>
  <si>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</si>
  <si>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</si>
  <si>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</si>
  <si>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</si>
  <si>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</si>
  <si>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</si>
  <si>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</si>
  <si>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</si>
  <si>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</si>
  <si>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</si>
  <si>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</si>
  <si>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</si>
  <si>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</si>
  <si>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</si>
  <si>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</si>
  <si>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</si>
  <si>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</si>
  <si>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</si>
  <si>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</si>
  <si>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</si>
  <si>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</si>
  <si>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</si>
  <si>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</si>
  <si>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</si>
  <si>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</si>
  <si>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</si>
  <si>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</si>
  <si>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</si>
  <si>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</si>
  <si>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</si>
  <si>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</si>
  <si>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</si>
  <si>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</si>
  <si>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</si>
  <si>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</si>
  <si>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</si>
  <si>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</si>
  <si>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</si>
  <si>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</si>
  <si>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</si>
  <si>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</si>
  <si>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</si>
  <si>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</si>
  <si>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</si>
  <si>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</si>
  <si>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</si>
  <si>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</si>
  <si>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</si>
  <si>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</si>
  <si>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</si>
  <si>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</si>
  <si>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</si>
  <si>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</si>
  <si>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</si>
  <si>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</si>
  <si>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</si>
  <si>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</si>
  <si>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</si>
  <si>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</si>
  <si>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</si>
  <si>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</si>
  <si>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</si>
  <si>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</si>
  <si>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</si>
  <si>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</si>
  <si>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</si>
  <si>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</si>
  <si>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</si>
  <si>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</si>
  <si>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</si>
  <si>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</si>
  <si>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</si>
  <si>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</si>
  <si>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</si>
  <si>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</si>
  <si>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</si>
  <si>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</si>
  <si>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</si>
  <si>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</si>
  <si>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</si>
  <si>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</si>
  <si>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5.40</t>
  </si>
  <si>
    <t>▲ 6.81</t>
  </si>
  <si>
    <t>▲ 24.55</t>
  </si>
  <si>
    <t>▲ 13.44</t>
  </si>
  <si>
    <t>鹿島臨海都市計画事業鹿嶋市平井東部土地区画整理事業特別会計</t>
  </si>
  <si>
    <t>水道事業会計</t>
  </si>
  <si>
    <t>一般会計</t>
  </si>
  <si>
    <t>国民健康保険特別会計</t>
  </si>
  <si>
    <t>大野区域水道事業会計</t>
  </si>
  <si>
    <t>介護保険特別会計</t>
  </si>
  <si>
    <t>公共下水道特別会計</t>
  </si>
  <si>
    <t>墓地特別会計</t>
  </si>
  <si>
    <t>その他会計（赤字）</t>
  </si>
  <si>
    <t>その他会計（黒字）</t>
  </si>
  <si>
    <t>茨城県市町村総合事務組合</t>
    <rPh sb="0" eb="3">
      <t>イバラキケン</t>
    </rPh>
    <rPh sb="3" eb="6">
      <t>シチョウソン</t>
    </rPh>
    <rPh sb="6" eb="8">
      <t>ソウゴウ</t>
    </rPh>
    <rPh sb="8" eb="10">
      <t>ジム</t>
    </rPh>
    <rPh sb="10" eb="12">
      <t>クミアイ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</si>
  <si>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</si>
  <si>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t>
    <rPh sb="0" eb="3">
      <t>イバラキケン</t>
    </rPh>
    <rPh sb="3" eb="5">
      <t>コウキ</t>
    </rPh>
    <rPh sb="5" eb="8">
      <t>コウレイシャ</t>
    </rPh>
    <rPh sb="8" eb="10">
      <t>イリョウ</t>
    </rPh>
    <rPh sb="10" eb="12">
      <t>コウイキ</t>
    </rPh>
    <rPh sb="12" eb="14">
      <t>レンゴウ</t>
    </rPh>
    <phoneticPr fontId="2"/>
  </si>
  <si>
    <t>鹿行広域事務組合</t>
    <rPh sb="0" eb="2">
      <t>ロッコウ</t>
    </rPh>
    <rPh sb="2" eb="4">
      <t>コウイキ</t>
    </rPh>
    <rPh sb="4" eb="6">
      <t>ジム</t>
    </rPh>
    <rPh sb="6" eb="8">
      <t>クミアイ</t>
    </rPh>
    <phoneticPr fontId="2"/>
  </si>
  <si>
    <t>養護老人ホーム事業特別会計</t>
    <rPh sb="0" eb="2">
      <t>ヨウゴ</t>
    </rPh>
    <rPh sb="2" eb="4">
      <t>ロウジン</t>
    </rPh>
    <rPh sb="7" eb="9">
      <t>ジギョウ</t>
    </rPh>
    <rPh sb="9" eb="11">
      <t>トクベツ</t>
    </rPh>
    <rPh sb="11" eb="13">
      <t>カイケイ</t>
    </rPh>
    <phoneticPr fontId="2"/>
  </si>
  <si>
    <t>鹿島地方事務組合</t>
    <rPh sb="0" eb="2">
      <t>カシマ</t>
    </rPh>
    <rPh sb="2" eb="4">
      <t>チホウ</t>
    </rPh>
    <rPh sb="4" eb="6">
      <t>ジム</t>
    </rPh>
    <rPh sb="6" eb="8">
      <t>クミアイ</t>
    </rPh>
    <phoneticPr fontId="2"/>
  </si>
  <si>
    <t>　一般会計</t>
    <rPh sb="1" eb="3">
      <t>イッパン</t>
    </rPh>
    <rPh sb="3" eb="5">
      <t>カイケイ</t>
    </rPh>
    <phoneticPr fontId="2"/>
  </si>
  <si>
    <t>　県民交通災害共済事業特別会計</t>
    <rPh sb="1" eb="3">
      <t>ケンミン</t>
    </rPh>
    <rPh sb="3" eb="5">
      <t>コウツウ</t>
    </rPh>
    <rPh sb="5" eb="7">
      <t>サイガイ</t>
    </rPh>
    <rPh sb="7" eb="9">
      <t>キョウサイ</t>
    </rPh>
    <rPh sb="9" eb="11">
      <t>ジギョウ</t>
    </rPh>
    <rPh sb="11" eb="13">
      <t>トクベツ</t>
    </rPh>
    <rPh sb="13" eb="15">
      <t>カイケイ</t>
    </rPh>
    <phoneticPr fontId="2"/>
  </si>
  <si>
    <t>　後期高齢医療特別会計</t>
    <rPh sb="1" eb="3">
      <t>コウキ</t>
    </rPh>
    <rPh sb="3" eb="5">
      <t>コウレイ</t>
    </rPh>
    <rPh sb="5" eb="7">
      <t>イリョウ</t>
    </rPh>
    <rPh sb="7" eb="9">
      <t>トクベツ</t>
    </rPh>
    <rPh sb="9" eb="11">
      <t>カイケイ</t>
    </rPh>
    <phoneticPr fontId="2"/>
  </si>
  <si>
    <t>　消防特別会計</t>
    <rPh sb="1" eb="3">
      <t>ショウボウ</t>
    </rPh>
    <rPh sb="3" eb="5">
      <t>トクベツ</t>
    </rPh>
    <rPh sb="5" eb="7">
      <t>カイケイ</t>
    </rPh>
    <phoneticPr fontId="2"/>
  </si>
  <si>
    <t>　火葬場事業特別会計</t>
    <rPh sb="1" eb="4">
      <t>カソウバ</t>
    </rPh>
    <rPh sb="4" eb="6">
      <t>ジギョウ</t>
    </rPh>
    <rPh sb="6" eb="8">
      <t>トクベツ</t>
    </rPh>
    <rPh sb="8" eb="10">
      <t>カイケイ</t>
    </rPh>
    <phoneticPr fontId="2"/>
  </si>
  <si>
    <t>　審査会事業特別会計</t>
    <rPh sb="1" eb="4">
      <t>シンサカイ</t>
    </rPh>
    <rPh sb="4" eb="6">
      <t>ジギョウ</t>
    </rPh>
    <rPh sb="6" eb="8">
      <t>トクベツ</t>
    </rPh>
    <rPh sb="8" eb="10">
      <t>カイケイ</t>
    </rPh>
    <phoneticPr fontId="2"/>
  </si>
  <si>
    <t>　環境事業特別会計</t>
    <rPh sb="1" eb="3">
      <t>カンキョウ</t>
    </rPh>
    <rPh sb="3" eb="5">
      <t>ジギョウ</t>
    </rPh>
    <rPh sb="5" eb="7">
      <t>トクベツ</t>
    </rPh>
    <rPh sb="7" eb="9">
      <t>カイケイ</t>
    </rPh>
    <phoneticPr fontId="2"/>
  </si>
  <si>
    <t>　市場事業特別会計</t>
    <rPh sb="1" eb="3">
      <t>イチバ</t>
    </rPh>
    <rPh sb="3" eb="5">
      <t>ジギョウ</t>
    </rPh>
    <rPh sb="5" eb="7">
      <t>トクベツ</t>
    </rPh>
    <rPh sb="7" eb="9">
      <t>カイケイ</t>
    </rPh>
    <phoneticPr fontId="2"/>
  </si>
  <si>
    <t>　消防事業特別会計</t>
    <rPh sb="1" eb="3">
      <t>ショウボウ</t>
    </rPh>
    <rPh sb="3" eb="5">
      <t>ジギョウ</t>
    </rPh>
    <rPh sb="5" eb="7">
      <t>トクベツ</t>
    </rPh>
    <rPh sb="7" eb="9">
      <t>カイケイ</t>
    </rPh>
    <phoneticPr fontId="2"/>
  </si>
  <si>
    <t>鹿嶋市農業公社</t>
    <rPh sb="0" eb="3">
      <t>カシマシ</t>
    </rPh>
    <rPh sb="3" eb="5">
      <t>ノウギョウ</t>
    </rPh>
    <rPh sb="5" eb="7">
      <t>コウシャ</t>
    </rPh>
    <phoneticPr fontId="2"/>
  </si>
  <si>
    <t>鹿嶋市文化スポーツ振興事業団</t>
    <rPh sb="0" eb="3">
      <t>カシマシ</t>
    </rPh>
    <rPh sb="3" eb="5">
      <t>ブンカ</t>
    </rPh>
    <rPh sb="9" eb="11">
      <t>シンコウ</t>
    </rPh>
    <rPh sb="11" eb="14">
      <t>ジギョウダン</t>
    </rPh>
    <phoneticPr fontId="2"/>
  </si>
  <si>
    <t>鹿嶋市土地開発公社</t>
    <rPh sb="0" eb="3">
      <t>カシマシ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</si>
</sst>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47370</c:v>
                </c:pt>
                <c:pt idx="1">
                  <c:v>53123</c:v>
                </c:pt>
                <c:pt idx="2">
                  <c:v>25862</c:v>
                </c:pt>
                <c:pt idx="3">
                  <c:v>25795</c:v>
                </c:pt>
                <c:pt idx="4">
                  <c:v>46536</c:v>
                </c:pt>
              </c:numCache>
            </c:numRef>
          </c:val>
          <c:smooth val="0"/>
        </c:ser>
        <c:dLbls>
          <c:showLegendKey val="0"/>
          <c:showVal val="0"/>
          <c:showCatName val="0"/>
          <c:showSerName val="0"/>
          <c:showPercent val="0"/>
          <c:showBubbleSize val="0"/>
        </c:dLbls>
        <c:marker val="1"/>
        <c:smooth val="0"/>
        <c:axId val="174593152"/>
        <c:axId val="174595072"/>
      </c:lineChart>
      <c:catAx>
        <c:axId val="1745931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595072"/>
        <c:crosses val="autoZero"/>
        <c:auto val="1"/>
        <c:lblAlgn val="ctr"/>
        <c:lblOffset val="100"/>
        <c:tickLblSkip val="1"/>
        <c:tickMarkSkip val="1"/>
        <c:noMultiLvlLbl val="0"/>
      </c:catAx>
      <c:valAx>
        <c:axId val="1745950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593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5.68</c:v>
                </c:pt>
                <c:pt idx="1">
                  <c:v>6.93</c:v>
                </c:pt>
                <c:pt idx="2">
                  <c:v>20</c:v>
                </c:pt>
                <c:pt idx="3">
                  <c:v>11.27</c:v>
                </c:pt>
                <c:pt idx="4">
                  <c:v>4.8499999999999996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23.82</c:v>
                </c:pt>
                <c:pt idx="1">
                  <c:v>24.74</c:v>
                </c:pt>
                <c:pt idx="2">
                  <c:v>26</c:v>
                </c:pt>
                <c:pt idx="3">
                  <c:v>21.18</c:v>
                </c:pt>
                <c:pt idx="4">
                  <c:v>19.29</c:v>
                </c:pt>
              </c:numCache>
            </c:numRef>
          </c:val>
        </c:ser>
        <c:dLbls>
          <c:showLegendKey val="0"/>
          <c:showVal val="0"/>
          <c:showCatName val="0"/>
          <c:showSerName val="0"/>
          <c:showPercent val="0"/>
          <c:showBubbleSize val="0"/>
        </c:dLbls>
        <c:gapWidth val="250"/>
        <c:overlap val="100"/>
        <c:axId val="178364416"/>
        <c:axId val="178366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-5.4</c:v>
                </c:pt>
                <c:pt idx="1">
                  <c:v>-6.81</c:v>
                </c:pt>
                <c:pt idx="2">
                  <c:v>9</c:v>
                </c:pt>
                <c:pt idx="3">
                  <c:v>-24.55</c:v>
                </c:pt>
                <c:pt idx="4">
                  <c:v>-13.44</c:v>
                </c:pt>
              </c:numCache>
            </c:numRef>
          </c:val>
          <c:smooth val="0"/>
        </c:ser>
        <c:dLbls>
          <c:showLegendKey val="0"/>
          <c:showVal val="0"/>
          <c:showCatName val="0"/>
          <c:showSerName val="0"/>
          <c:showPercent val="0"/>
          <c:showBubbleSize val="0"/>
        </c:dLbls>
        <c:marker val="1"/>
        <c:smooth val="0"/>
        <c:axId val="178364416"/>
        <c:axId val="178366336"/>
      </c:lineChart>
      <c:catAx>
        <c:axId val="17836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8366336"/>
        <c:crosses val="autoZero"/>
        <c:auto val="1"/>
        <c:lblAlgn val="ctr"/>
        <c:lblOffset val="100"/>
        <c:tickLblSkip val="1"/>
        <c:tickMarkSkip val="1"/>
        <c:noMultiLvlLbl val="0"/>
      </c:catAx>
      <c:valAx>
        <c:axId val="17836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36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0.8</c:v>
                </c:pt>
                <c:pt idx="2">
                  <c:v>#N/A</c:v>
                </c:pt>
                <c:pt idx="3">
                  <c:v>0.92</c:v>
                </c:pt>
                <c:pt idx="4">
                  <c:v>#N/A</c:v>
                </c:pt>
                <c:pt idx="5">
                  <c:v>0.92</c:v>
                </c:pt>
                <c:pt idx="6">
                  <c:v>#N/A</c:v>
                </c:pt>
                <c:pt idx="7">
                  <c:v>0.3</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0.02</c:v>
                </c:pt>
                <c:pt idx="4">
                  <c:v>#N/A</c:v>
                </c:pt>
                <c:pt idx="5">
                  <c:v>0.16</c:v>
                </c:pt>
                <c:pt idx="6">
                  <c:v>#N/A</c:v>
                </c:pt>
                <c:pt idx="7">
                  <c:v>0.14000000000000001</c:v>
                </c:pt>
                <c:pt idx="8">
                  <c:v>#N/A</c:v>
                </c:pt>
                <c:pt idx="9">
                  <c:v>0.08</c:v>
                </c:pt>
              </c:numCache>
            </c:numRef>
          </c:val>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1.1599999999999999</c:v>
                </c:pt>
                <c:pt idx="2">
                  <c:v>#N/A</c:v>
                </c:pt>
                <c:pt idx="3">
                  <c:v>1.61</c:v>
                </c:pt>
                <c:pt idx="4">
                  <c:v>#N/A</c:v>
                </c:pt>
                <c:pt idx="5">
                  <c:v>1.55</c:v>
                </c:pt>
                <c:pt idx="6">
                  <c:v>#N/A</c:v>
                </c:pt>
                <c:pt idx="7">
                  <c:v>0.72</c:v>
                </c:pt>
                <c:pt idx="8">
                  <c:v>#N/A</c:v>
                </c:pt>
                <c:pt idx="9">
                  <c:v>0.72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0.36</c:v>
                </c:pt>
                <c:pt idx="2">
                  <c:v>#N/A</c:v>
                </c:pt>
                <c:pt idx="3">
                  <c:v>0.49</c:v>
                </c:pt>
                <c:pt idx="4">
                  <c:v>#N/A</c:v>
                </c:pt>
                <c:pt idx="5">
                  <c:v>0.83</c:v>
                </c:pt>
                <c:pt idx="6">
                  <c:v>#N/A</c:v>
                </c:pt>
                <c:pt idx="7">
                  <c:v>0.65</c:v>
                </c:pt>
                <c:pt idx="8">
                  <c:v>#N/A</c:v>
                </c:pt>
                <c:pt idx="9">
                  <c:v>1.17</c:v>
                </c:pt>
              </c:numCache>
            </c:numRef>
          </c:val>
        </c:ser>
        <c:ser>
          <c:idx val="5"/>
          <c:order val="5"/>
          <c:tx>
            <c:strRef>
              <c:f>データシート!$A$32</c:f>
              <c:strCache>
                <c:ptCount val="1"/>
                <c:pt idx="0">
                  <c:v>大野区域水道事業会計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1.41</c:v>
                </c:pt>
                <c:pt idx="2">
                  <c:v>#N/A</c:v>
                </c:pt>
                <c:pt idx="3">
                  <c:v>1.65</c:v>
                </c:pt>
                <c:pt idx="4">
                  <c:v>#N/A</c:v>
                </c:pt>
                <c:pt idx="5">
                  <c:v>1.65</c:v>
                </c:pt>
                <c:pt idx="6">
                  <c:v>#N/A</c:v>
                </c:pt>
                <c:pt idx="7">
                  <c:v>1.53</c:v>
                </c:pt>
                <c:pt idx="8">
                  <c:v>#N/A</c:v>
                </c:pt>
                <c:pt idx="9">
                  <c:v>1.4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0.82</c:v>
                </c:pt>
                <c:pt idx="2">
                  <c:v>#N/A</c:v>
                </c:pt>
                <c:pt idx="3">
                  <c:v>1.43</c:v>
                </c:pt>
                <c:pt idx="4">
                  <c:v>#N/A</c:v>
                </c:pt>
                <c:pt idx="5">
                  <c:v>3.49</c:v>
                </c:pt>
                <c:pt idx="6">
                  <c:v>#N/A</c:v>
                </c:pt>
                <c:pt idx="7">
                  <c:v>3.87</c:v>
                </c:pt>
                <c:pt idx="8">
                  <c:v>#N/A</c:v>
                </c:pt>
                <c:pt idx="9">
                  <c:v>3.17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5.66</c:v>
                </c:pt>
                <c:pt idx="2">
                  <c:v>#N/A</c:v>
                </c:pt>
                <c:pt idx="3">
                  <c:v>6.91</c:v>
                </c:pt>
                <c:pt idx="4">
                  <c:v>#N/A</c:v>
                </c:pt>
                <c:pt idx="5">
                  <c:v>19.84</c:v>
                </c:pt>
                <c:pt idx="6">
                  <c:v>#N/A</c:v>
                </c:pt>
                <c:pt idx="7">
                  <c:v>11.13</c:v>
                </c:pt>
                <c:pt idx="8">
                  <c:v>#N/A</c:v>
                </c:pt>
                <c:pt idx="9">
                  <c:v>4.7699999999999996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5.44</c:v>
                </c:pt>
                <c:pt idx="2">
                  <c:v>#N/A</c:v>
                </c:pt>
                <c:pt idx="3">
                  <c:v>6.27</c:v>
                </c:pt>
                <c:pt idx="4">
                  <c:v>#N/A</c:v>
                </c:pt>
                <c:pt idx="5">
                  <c:v>6.81</c:v>
                </c:pt>
                <c:pt idx="6">
                  <c:v>#N/A</c:v>
                </c:pt>
                <c:pt idx="7">
                  <c:v>6.97</c:v>
                </c:pt>
                <c:pt idx="8">
                  <c:v>#N/A</c:v>
                </c:pt>
                <c:pt idx="9">
                  <c:v>6.93</c:v>
                </c:pt>
              </c:numCache>
            </c:numRef>
          </c:val>
        </c:ser>
        <c:ser>
          <c:idx val="9"/>
          <c:order val="9"/>
          <c:tx>
            <c:strRef>
              <c:f>データシート!$A$36</c:f>
              <c:strCache>
                <c:ptCount val="1"/>
                <c:pt idx="0">
                  <c:v>鹿島臨海都市計画事業鹿嶋市平井東部土地区画整理事業特別会計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7.58</c:v>
                </c:pt>
                <c:pt idx="8">
                  <c:v>#N/A</c:v>
                </c:pt>
                <c:pt idx="9">
                  <c:v>7.49</c:v>
                </c:pt>
              </c:numCache>
            </c:numRef>
          </c:val>
        </c:ser>
        <c:dLbls>
          <c:showLegendKey val="0"/>
          <c:showVal val="0"/>
          <c:showCatName val="0"/>
          <c:showSerName val="0"/>
          <c:showPercent val="0"/>
          <c:showBubbleSize val="0"/>
        </c:dLbls>
        <c:gapWidth val="150"/>
        <c:overlap val="100"/>
        <c:axId val="180860800"/>
        <c:axId val="180862336"/>
      </c:barChart>
      <c:catAx>
        <c:axId val="18086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862336"/>
        <c:crosses val="autoZero"/>
        <c:auto val="1"/>
        <c:lblAlgn val="ctr"/>
        <c:lblOffset val="100"/>
        <c:tickLblSkip val="1"/>
        <c:tickMarkSkip val="1"/>
        <c:noMultiLvlLbl val="0"/>
      </c:catAx>
      <c:valAx>
        <c:axId val="18086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860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1404</c:v>
                </c:pt>
                <c:pt idx="5">
                  <c:v>1562</c:v>
                </c:pt>
                <c:pt idx="8">
                  <c:v>1418</c:v>
                </c:pt>
                <c:pt idx="11">
                  <c:v>1454</c:v>
                </c:pt>
                <c:pt idx="14">
                  <c:v>1520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1</c:v>
                </c:pt>
                <c:pt idx="6">
                  <c:v>0</c:v>
                </c:pt>
                <c:pt idx="9">
                  <c:v>2</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194</c:v>
                </c:pt>
                <c:pt idx="3">
                  <c:v>190</c:v>
                </c:pt>
                <c:pt idx="6">
                  <c:v>195</c:v>
                </c:pt>
                <c:pt idx="9">
                  <c:v>198</c:v>
                </c:pt>
                <c:pt idx="12">
                  <c:v>197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692</c:v>
                </c:pt>
                <c:pt idx="3">
                  <c:v>713</c:v>
                </c:pt>
                <c:pt idx="6">
                  <c:v>658</c:v>
                </c:pt>
                <c:pt idx="9">
                  <c:v>2256</c:v>
                </c:pt>
                <c:pt idx="12">
                  <c:v>612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30</c:v>
                </c:pt>
                <c:pt idx="3">
                  <c:v>31</c:v>
                </c:pt>
                <c:pt idx="6">
                  <c:v>28</c:v>
                </c:pt>
                <c:pt idx="9">
                  <c:v>23</c:v>
                </c:pt>
                <c:pt idx="12">
                  <c:v>19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17</c:v>
                </c:pt>
                <c:pt idx="12">
                  <c:v>17</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2259</c:v>
                </c:pt>
                <c:pt idx="3">
                  <c:v>2179</c:v>
                </c:pt>
                <c:pt idx="6">
                  <c:v>1798</c:v>
                </c:pt>
                <c:pt idx="9">
                  <c:v>1770</c:v>
                </c:pt>
                <c:pt idx="12">
                  <c:v>1754</c:v>
                </c:pt>
              </c:numCache>
            </c:numRef>
          </c:val>
        </c:ser>
        <c:dLbls>
          <c:showLegendKey val="0"/>
          <c:showVal val="0"/>
          <c:showCatName val="0"/>
          <c:showSerName val="0"/>
          <c:showPercent val="0"/>
          <c:showBubbleSize val="0"/>
        </c:dLbls>
        <c:gapWidth val="100"/>
        <c:overlap val="100"/>
        <c:axId val="180279936"/>
        <c:axId val="180286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1771</c:v>
                </c:pt>
                <c:pt idx="2">
                  <c:v>#N/A</c:v>
                </c:pt>
                <c:pt idx="3">
                  <c:v>#N/A</c:v>
                </c:pt>
                <c:pt idx="4">
                  <c:v>1552</c:v>
                </c:pt>
                <c:pt idx="5">
                  <c:v>#N/A</c:v>
                </c:pt>
                <c:pt idx="6">
                  <c:v>#N/A</c:v>
                </c:pt>
                <c:pt idx="7">
                  <c:v>1261</c:v>
                </c:pt>
                <c:pt idx="8">
                  <c:v>#N/A</c:v>
                </c:pt>
                <c:pt idx="9">
                  <c:v>#N/A</c:v>
                </c:pt>
                <c:pt idx="10">
                  <c:v>2812</c:v>
                </c:pt>
                <c:pt idx="11">
                  <c:v>#N/A</c:v>
                </c:pt>
                <c:pt idx="12">
                  <c:v>#N/A</c:v>
                </c:pt>
                <c:pt idx="13">
                  <c:v>1088</c:v>
                </c:pt>
                <c:pt idx="14">
                  <c:v>#N/A</c:v>
                </c:pt>
              </c:numCache>
            </c:numRef>
          </c:val>
          <c:smooth val="0"/>
        </c:ser>
        <c:dLbls>
          <c:showLegendKey val="0"/>
          <c:showVal val="0"/>
          <c:showCatName val="0"/>
          <c:showSerName val="0"/>
          <c:showPercent val="0"/>
          <c:showBubbleSize val="0"/>
        </c:dLbls>
        <c:marker val="1"/>
        <c:smooth val="0"/>
        <c:axId val="180279936"/>
        <c:axId val="180286208"/>
      </c:lineChart>
      <c:catAx>
        <c:axId val="18027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286208"/>
        <c:crosses val="autoZero"/>
        <c:auto val="1"/>
        <c:lblAlgn val="ctr"/>
        <c:lblOffset val="100"/>
        <c:tickLblSkip val="1"/>
        <c:tickMarkSkip val="1"/>
        <c:noMultiLvlLbl val="0"/>
      </c:catAx>
      <c:valAx>
        <c:axId val="18028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27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15604</c:v>
                </c:pt>
                <c:pt idx="5">
                  <c:v>16018</c:v>
                </c:pt>
                <c:pt idx="8">
                  <c:v>15969</c:v>
                </c:pt>
                <c:pt idx="11">
                  <c:v>16769</c:v>
                </c:pt>
                <c:pt idx="14">
                  <c:v>16894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464</c:v>
                </c:pt>
                <c:pt idx="5">
                  <c:v>395</c:v>
                </c:pt>
                <c:pt idx="8">
                  <c:v>353</c:v>
                </c:pt>
                <c:pt idx="11">
                  <c:v>317</c:v>
                </c:pt>
                <c:pt idx="14">
                  <c:v>226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6809</c:v>
                </c:pt>
                <c:pt idx="5">
                  <c:v>6132</c:v>
                </c:pt>
                <c:pt idx="8">
                  <c:v>5915</c:v>
                </c:pt>
                <c:pt idx="11">
                  <c:v>5470</c:v>
                </c:pt>
                <c:pt idx="14">
                  <c:v>5566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73</c:v>
                </c:pt>
                <c:pt idx="3">
                  <c:v>34</c:v>
                </c:pt>
                <c:pt idx="6">
                  <c:v>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4502</c:v>
                </c:pt>
                <c:pt idx="3">
                  <c:v>4381</c:v>
                </c:pt>
                <c:pt idx="6">
                  <c:v>4259</c:v>
                </c:pt>
                <c:pt idx="9">
                  <c:v>3963</c:v>
                </c:pt>
                <c:pt idx="12">
                  <c:v>3666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1087</c:v>
                </c:pt>
                <c:pt idx="3">
                  <c:v>1159</c:v>
                </c:pt>
                <c:pt idx="6">
                  <c:v>754</c:v>
                </c:pt>
                <c:pt idx="9">
                  <c:v>512</c:v>
                </c:pt>
                <c:pt idx="12">
                  <c:v>488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10485</c:v>
                </c:pt>
                <c:pt idx="3">
                  <c:v>9916</c:v>
                </c:pt>
                <c:pt idx="6">
                  <c:v>9283</c:v>
                </c:pt>
                <c:pt idx="9">
                  <c:v>8438</c:v>
                </c:pt>
                <c:pt idx="12">
                  <c:v>7533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15130</c:v>
                </c:pt>
                <c:pt idx="3">
                  <c:v>15551</c:v>
                </c:pt>
                <c:pt idx="6">
                  <c:v>15553</c:v>
                </c:pt>
                <c:pt idx="9">
                  <c:v>15951</c:v>
                </c:pt>
                <c:pt idx="12">
                  <c:v>16305</c:v>
                </c:pt>
              </c:numCache>
            </c:numRef>
          </c:val>
        </c:ser>
        <c:dLbls>
          <c:showLegendKey val="0"/>
          <c:showVal val="0"/>
          <c:showCatName val="0"/>
          <c:showSerName val="0"/>
          <c:showPercent val="0"/>
          <c:showBubbleSize val="0"/>
        </c:dLbls>
        <c:gapWidth val="100"/>
        <c:overlap val="100"/>
        <c:axId val="167981824"/>
        <c:axId val="167983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8400</c:v>
                </c:pt>
                <c:pt idx="2">
                  <c:v>#N/A</c:v>
                </c:pt>
                <c:pt idx="3">
                  <c:v>#N/A</c:v>
                </c:pt>
                <c:pt idx="4">
                  <c:v>8496</c:v>
                </c:pt>
                <c:pt idx="5">
                  <c:v>#N/A</c:v>
                </c:pt>
                <c:pt idx="6">
                  <c:v>#N/A</c:v>
                </c:pt>
                <c:pt idx="7">
                  <c:v>7615</c:v>
                </c:pt>
                <c:pt idx="8">
                  <c:v>#N/A</c:v>
                </c:pt>
                <c:pt idx="9">
                  <c:v>#N/A</c:v>
                </c:pt>
                <c:pt idx="10">
                  <c:v>6308</c:v>
                </c:pt>
                <c:pt idx="11">
                  <c:v>#N/A</c:v>
                </c:pt>
                <c:pt idx="12">
                  <c:v>#N/A</c:v>
                </c:pt>
                <c:pt idx="13">
                  <c:v>5305</c:v>
                </c:pt>
                <c:pt idx="14">
                  <c:v>#N/A</c:v>
                </c:pt>
              </c:numCache>
            </c:numRef>
          </c:val>
          <c:smooth val="0"/>
        </c:ser>
        <c:dLbls>
          <c:showLegendKey val="0"/>
          <c:showVal val="0"/>
          <c:showCatName val="0"/>
          <c:showSerName val="0"/>
          <c:showPercent val="0"/>
          <c:showBubbleSize val="0"/>
        </c:dLbls>
        <c:marker val="1"/>
        <c:smooth val="0"/>
        <c:axId val="167981824"/>
        <c:axId val="167983744"/>
      </c:lineChart>
      <c:catAx>
        <c:axId val="16798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983744"/>
        <c:crosses val="autoZero"/>
        <c:auto val="1"/>
        <c:lblAlgn val="ctr"/>
        <c:lblOffset val="100"/>
        <c:tickLblSkip val="1"/>
        <c:tickMarkSkip val="1"/>
        <c:noMultiLvlLbl val="0"/>
      </c:catAx>
      <c:valAx>
        <c:axId val="16798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98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茨城県鹿嶋市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68,090
67,307
106.09
27,359,223
25,232,246
666,799
13,752,059
16,305,052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43.2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景気の低迷等による市税収入の減により財政力指数は平成２</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年度においても下降傾向にあるが，鹿島臨海工業地帯を有し，類似団体の中では</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番目に位置している。今後，東日本大震災による災害減価に伴う固定資産税の減等による低下が見込まれ，平成２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年度以降</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１．００を下回る見込みである。引き続き，市税等の収納率の向上等，自主財源の確保に努める。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97367</xdr:rowOff>
    </xdr:from>
    <xdr:to>
      <xdr:col>7</xdr:col>
      <xdr:colOff>152400</xdr:colOff>
      <xdr:row>45</xdr:row>
      <xdr:rowOff>127705</xdr:rowOff>
    </xdr:to>
    <xdr:cxnSp macro="">
      <xdr:nvCxnSpPr>
        <xdr:cNvPr id="63" name="直線コネクタ 62"/>
        <xdr:cNvCxnSpPr/>
      </xdr:nvCxnSpPr>
      <xdr:spPr>
        <a:xfrm flipV="1">
          <a:off x="4953000" y="6783917"/>
          <a:ext cx="0" cy="105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12294</xdr:rowOff>
    </xdr:from>
    <xdr:ext cx="762000" cy="259045"/>
    <xdr:sp macro="" textlink="">
      <xdr:nvSpPr>
        <xdr:cNvPr id="66" name="財政力最大値テキスト"/>
        <xdr:cNvSpPr txBox="1"/>
      </xdr:nvSpPr>
      <xdr:spPr>
        <a:xfrm>
          <a:off x="5041900" y="652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39</xdr:row>
      <xdr:rowOff>97367</xdr:rowOff>
    </xdr:from>
    <xdr:to>
      <xdr:col>7</xdr:col>
      <xdr:colOff>241300</xdr:colOff>
      <xdr:row>39</xdr:row>
      <xdr:rowOff>97367</xdr:rowOff>
    </xdr:to>
    <xdr:cxnSp macro="">
      <xdr:nvCxnSpPr>
        <xdr:cNvPr id="67" name="直線コネクタ 66"/>
        <xdr:cNvCxnSpPr/>
      </xdr:nvCxnSpPr>
      <xdr:spPr>
        <a:xfrm>
          <a:off x="4864100" y="678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164395</xdr:rowOff>
    </xdr:from>
    <xdr:to>
      <xdr:col>7</xdr:col>
      <xdr:colOff>152400</xdr:colOff>
      <xdr:row>40</xdr:row>
      <xdr:rowOff>19755</xdr:rowOff>
    </xdr:to>
    <xdr:cxnSp macro="">
      <xdr:nvCxnSpPr>
        <xdr:cNvPr id="68" name="直線コネクタ 67"/>
        <xdr:cNvCxnSpPr/>
      </xdr:nvCxnSpPr>
      <xdr:spPr>
        <a:xfrm>
          <a:off x="4114800" y="68509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16933</xdr:rowOff>
    </xdr:from>
    <xdr:to>
      <xdr:col>6</xdr:col>
      <xdr:colOff>0</xdr:colOff>
      <xdr:row>39</xdr:row>
      <xdr:rowOff>164395</xdr:rowOff>
    </xdr:to>
    <xdr:cxnSp macro="">
      <xdr:nvCxnSpPr>
        <xdr:cNvPr id="71" name="直線コネクタ 70"/>
        <xdr:cNvCxnSpPr/>
      </xdr:nvCxnSpPr>
      <xdr:spPr>
        <a:xfrm>
          <a:off x="3225800" y="6703483"/>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131939</xdr:rowOff>
    </xdr:from>
    <xdr:to>
      <xdr:col>4</xdr:col>
      <xdr:colOff>482600</xdr:colOff>
      <xdr:row>39</xdr:row>
      <xdr:rowOff>16933</xdr:rowOff>
    </xdr:to>
    <xdr:cxnSp macro="">
      <xdr:nvCxnSpPr>
        <xdr:cNvPr id="74" name="直線コネクタ 73"/>
        <xdr:cNvCxnSpPr/>
      </xdr:nvCxnSpPr>
      <xdr:spPr>
        <a:xfrm>
          <a:off x="2336800" y="6475589"/>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102305</xdr:rowOff>
    </xdr:from>
    <xdr:to>
      <xdr:col>3</xdr:col>
      <xdr:colOff>279400</xdr:colOff>
      <xdr:row>37</xdr:row>
      <xdr:rowOff>131939</xdr:rowOff>
    </xdr:to>
    <xdr:cxnSp macro="">
      <xdr:nvCxnSpPr>
        <xdr:cNvPr id="77" name="直線コネクタ 76"/>
        <xdr:cNvCxnSpPr/>
      </xdr:nvCxnSpPr>
      <xdr:spPr>
        <a:xfrm>
          <a:off x="1447800" y="627450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122061</xdr:rowOff>
    </xdr:from>
    <xdr:to>
      <xdr:col>3</xdr:col>
      <xdr:colOff>330200</xdr:colOff>
      <xdr:row>43</xdr:row>
      <xdr:rowOff>52211</xdr:rowOff>
    </xdr:to>
    <xdr:sp macro="" textlink="">
      <xdr:nvSpPr>
        <xdr:cNvPr id="78" name="フローチャート : 判断 77"/>
        <xdr:cNvSpPr/>
      </xdr:nvSpPr>
      <xdr:spPr>
        <a:xfrm>
          <a:off x="2286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36988</xdr:rowOff>
    </xdr:from>
    <xdr:ext cx="762000" cy="259045"/>
    <xdr:sp macro="" textlink="">
      <xdr:nvSpPr>
        <xdr:cNvPr id="79" name="テキスト ボックス 78"/>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81845</xdr:rowOff>
    </xdr:from>
    <xdr:to>
      <xdr:col>2</xdr:col>
      <xdr:colOff>127000</xdr:colOff>
      <xdr:row>43</xdr:row>
      <xdr:rowOff>11995</xdr:rowOff>
    </xdr:to>
    <xdr:sp macro="" textlink="">
      <xdr:nvSpPr>
        <xdr:cNvPr id="80" name="フローチャート : 判断 79"/>
        <xdr:cNvSpPr/>
      </xdr:nvSpPr>
      <xdr:spPr>
        <a:xfrm>
          <a:off x="13970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168222</xdr:rowOff>
    </xdr:from>
    <xdr:ext cx="762000" cy="259045"/>
    <xdr:sp macro="" textlink="">
      <xdr:nvSpPr>
        <xdr:cNvPr id="81" name="テキスト ボックス 80"/>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140405</xdr:rowOff>
    </xdr:from>
    <xdr:to>
      <xdr:col>7</xdr:col>
      <xdr:colOff>203200</xdr:colOff>
      <xdr:row>40</xdr:row>
      <xdr:rowOff>70555</xdr:rowOff>
    </xdr:to>
    <xdr:sp macro="" textlink="">
      <xdr:nvSpPr>
        <xdr:cNvPr id="87" name="円/楕円 86"/>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61682</xdr:rowOff>
    </xdr:from>
    <xdr:ext cx="762000" cy="259045"/>
    <xdr:sp macro="" textlink="">
      <xdr:nvSpPr>
        <xdr:cNvPr id="88" name="財政力該当値テキスト"/>
        <xdr:cNvSpPr txBox="1"/>
      </xdr:nvSpPr>
      <xdr:spPr>
        <a:xfrm>
          <a:off x="5041900" y="674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113595</xdr:rowOff>
    </xdr:from>
    <xdr:to>
      <xdr:col>6</xdr:col>
      <xdr:colOff>50800</xdr:colOff>
      <xdr:row>40</xdr:row>
      <xdr:rowOff>43745</xdr:rowOff>
    </xdr:to>
    <xdr:sp macro="" textlink="">
      <xdr:nvSpPr>
        <xdr:cNvPr id="89" name="円/楕円 88"/>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53922</xdr:rowOff>
    </xdr:from>
    <xdr:ext cx="736600" cy="259045"/>
    <xdr:sp macro="" textlink="">
      <xdr:nvSpPr>
        <xdr:cNvPr id="90" name="テキスト ボックス 89"/>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81139</xdr:rowOff>
    </xdr:from>
    <xdr:to>
      <xdr:col>3</xdr:col>
      <xdr:colOff>330200</xdr:colOff>
      <xdr:row>38</xdr:row>
      <xdr:rowOff>11289</xdr:rowOff>
    </xdr:to>
    <xdr:sp macro="" textlink="">
      <xdr:nvSpPr>
        <xdr:cNvPr id="93" name="円/楕円 92"/>
        <xdr:cNvSpPr/>
      </xdr:nvSpPr>
      <xdr:spPr>
        <a:xfrm>
          <a:off x="2286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21466</xdr:rowOff>
    </xdr:from>
    <xdr:ext cx="762000" cy="259045"/>
    <xdr:sp macro="" textlink="">
      <xdr:nvSpPr>
        <xdr:cNvPr id="94" name="テキスト ボックス 93"/>
        <xdr:cNvSpPr txBox="1"/>
      </xdr:nvSpPr>
      <xdr:spPr>
        <a:xfrm>
          <a:off x="1955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51505</xdr:rowOff>
    </xdr:from>
    <xdr:to>
      <xdr:col>2</xdr:col>
      <xdr:colOff>127000</xdr:colOff>
      <xdr:row>36</xdr:row>
      <xdr:rowOff>153105</xdr:rowOff>
    </xdr:to>
    <xdr:sp macro="" textlink="">
      <xdr:nvSpPr>
        <xdr:cNvPr id="95" name="円/楕円 94"/>
        <xdr:cNvSpPr/>
      </xdr:nvSpPr>
      <xdr:spPr>
        <a:xfrm>
          <a:off x="1397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163282</xdr:rowOff>
    </xdr:from>
    <xdr:ext cx="762000" cy="259045"/>
    <xdr:sp macro="" textlink="">
      <xdr:nvSpPr>
        <xdr:cNvPr id="96" name="テキスト ボックス 95"/>
        <xdr:cNvSpPr txBox="1"/>
      </xdr:nvSpPr>
      <xdr:spPr>
        <a:xfrm>
          <a:off x="1066800" y="599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前年度と同じ８９．４％で，</a:t>
          </a:r>
          <a:r>
            <a:rPr lang="ja-JP" altLang="ja-JP" sz="1100" b="0" i="0" baseline="0">
              <a:solidFill>
                <a:schemeClr val="dk1"/>
              </a:solidFill>
              <a:effectLst/>
              <a:latin typeface="+mn-lt"/>
              <a:ea typeface="+mn-ea"/>
              <a:cs typeface="+mn-cs"/>
            </a:rPr>
            <a:t>類似団体平均，全国平均とほぼ同水準となり，類似団体の中では</a:t>
          </a:r>
          <a:r>
            <a:rPr lang="ja-JP" altLang="en-US" sz="1100" b="0" i="0" baseline="0">
              <a:solidFill>
                <a:schemeClr val="dk1"/>
              </a:solidFill>
              <a:effectLst/>
              <a:latin typeface="+mn-lt"/>
              <a:ea typeface="+mn-ea"/>
              <a:cs typeface="+mn-cs"/>
            </a:rPr>
            <a:t>９９</a:t>
          </a:r>
          <a:r>
            <a:rPr lang="ja-JP" altLang="ja-JP" sz="1100" b="0" i="0" baseline="0">
              <a:solidFill>
                <a:schemeClr val="dk1"/>
              </a:solidFill>
              <a:effectLst/>
              <a:latin typeface="+mn-lt"/>
              <a:ea typeface="+mn-ea"/>
              <a:cs typeface="+mn-cs"/>
            </a:rPr>
            <a:t>番目に位置している。引き続き，定員管理計画の推進や，市税等の収納率向上等，行財政改革に積極的に取り組んでいく。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62</xdr:row>
      <xdr:rowOff>140970</xdr:rowOff>
    </xdr:to>
    <xdr:cxnSp macro="">
      <xdr:nvCxnSpPr>
        <xdr:cNvPr id="131" name="直線コネクタ 130"/>
        <xdr:cNvCxnSpPr/>
      </xdr:nvCxnSpPr>
      <xdr:spPr>
        <a:xfrm>
          <a:off x="4114800" y="1077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62</xdr:row>
      <xdr:rowOff>169121</xdr:rowOff>
    </xdr:to>
    <xdr:cxnSp macro="">
      <xdr:nvCxnSpPr>
        <xdr:cNvPr id="134" name="直線コネクタ 133"/>
        <xdr:cNvCxnSpPr/>
      </xdr:nvCxnSpPr>
      <xdr:spPr>
        <a:xfrm flipV="1">
          <a:off x="3225800" y="1077087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169121</xdr:rowOff>
    </xdr:from>
    <xdr:to>
      <xdr:col>4</xdr:col>
      <xdr:colOff>482600</xdr:colOff>
      <xdr:row>63</xdr:row>
      <xdr:rowOff>110279</xdr:rowOff>
    </xdr:to>
    <xdr:cxnSp macro="">
      <xdr:nvCxnSpPr>
        <xdr:cNvPr id="137" name="直線コネクタ 136"/>
        <xdr:cNvCxnSpPr/>
      </xdr:nvCxnSpPr>
      <xdr:spPr>
        <a:xfrm flipV="1">
          <a:off x="2336800" y="10799021"/>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72602</xdr:rowOff>
    </xdr:from>
    <xdr:to>
      <xdr:col>3</xdr:col>
      <xdr:colOff>279400</xdr:colOff>
      <xdr:row>63</xdr:row>
      <xdr:rowOff>110279</xdr:rowOff>
    </xdr:to>
    <xdr:cxnSp macro="">
      <xdr:nvCxnSpPr>
        <xdr:cNvPr id="140" name="直線コネクタ 139"/>
        <xdr:cNvCxnSpPr/>
      </xdr:nvCxnSpPr>
      <xdr:spPr>
        <a:xfrm>
          <a:off x="1447800" y="10702502"/>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50" name="円/楕円 149"/>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106697</xdr:rowOff>
    </xdr:from>
    <xdr:ext cx="762000" cy="259045"/>
    <xdr:sp macro="" textlink="">
      <xdr:nvSpPr>
        <xdr:cNvPr id="151"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2" name="円/楕円 151"/>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53" name="テキスト ボックス 152"/>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118321</xdr:rowOff>
    </xdr:from>
    <xdr:to>
      <xdr:col>4</xdr:col>
      <xdr:colOff>533400</xdr:colOff>
      <xdr:row>63</xdr:row>
      <xdr:rowOff>48471</xdr:rowOff>
    </xdr:to>
    <xdr:sp macro="" textlink="">
      <xdr:nvSpPr>
        <xdr:cNvPr id="154" name="円/楕円 153"/>
        <xdr:cNvSpPr/>
      </xdr:nvSpPr>
      <xdr:spPr>
        <a:xfrm>
          <a:off x="3175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33248</xdr:rowOff>
    </xdr:from>
    <xdr:ext cx="762000" cy="259045"/>
    <xdr:sp macro="" textlink="">
      <xdr:nvSpPr>
        <xdr:cNvPr id="155" name="テキスト ボックス 154"/>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59479</xdr:rowOff>
    </xdr:from>
    <xdr:to>
      <xdr:col>3</xdr:col>
      <xdr:colOff>330200</xdr:colOff>
      <xdr:row>63</xdr:row>
      <xdr:rowOff>161079</xdr:rowOff>
    </xdr:to>
    <xdr:sp macro="" textlink="">
      <xdr:nvSpPr>
        <xdr:cNvPr id="156" name="円/楕円 155"/>
        <xdr:cNvSpPr/>
      </xdr:nvSpPr>
      <xdr:spPr>
        <a:xfrm>
          <a:off x="2286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145856</xdr:rowOff>
    </xdr:from>
    <xdr:ext cx="762000" cy="259045"/>
    <xdr:sp macro="" textlink="">
      <xdr:nvSpPr>
        <xdr:cNvPr id="157" name="テキスト ボックス 156"/>
        <xdr:cNvSpPr txBox="1"/>
      </xdr:nvSpPr>
      <xdr:spPr>
        <a:xfrm>
          <a:off x="1955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21802</xdr:rowOff>
    </xdr:from>
    <xdr:to>
      <xdr:col>2</xdr:col>
      <xdr:colOff>127000</xdr:colOff>
      <xdr:row>62</xdr:row>
      <xdr:rowOff>123402</xdr:rowOff>
    </xdr:to>
    <xdr:sp macro="" textlink="">
      <xdr:nvSpPr>
        <xdr:cNvPr id="158" name="円/楕円 157"/>
        <xdr:cNvSpPr/>
      </xdr:nvSpPr>
      <xdr:spPr>
        <a:xfrm>
          <a:off x="1397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133579</xdr:rowOff>
    </xdr:from>
    <xdr:ext cx="762000" cy="259045"/>
    <xdr:sp macro="" textlink="">
      <xdr:nvSpPr>
        <xdr:cNvPr id="159" name="テキスト ボックス 158"/>
        <xdr:cNvSpPr txBox="1"/>
      </xdr:nvSpPr>
      <xdr:spPr>
        <a:xfrm>
          <a:off x="1066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[111,663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類似団体平均，全国平均を下回る額となっている。内訳としては，定員管理計画の推進に伴い，嘱託職員報酬の増などにより，人件費自体はほぼ横ばいとなっている。物件費については，委託料の</a:t>
          </a:r>
          <a:r>
            <a:rPr lang="ja-JP" altLang="en-US" sz="1100" b="0" i="0">
              <a:solidFill>
                <a:schemeClr val="dk1"/>
              </a:solidFill>
              <a:effectLst/>
              <a:latin typeface="+mn-lt"/>
              <a:ea typeface="+mn-ea"/>
              <a:cs typeface="+mn-cs"/>
            </a:rPr>
            <a:t>増</a:t>
          </a:r>
          <a:r>
            <a:rPr lang="ja-JP" altLang="ja-JP" sz="1100" b="0" i="0">
              <a:solidFill>
                <a:schemeClr val="dk1"/>
              </a:solidFill>
              <a:effectLst/>
              <a:latin typeface="+mn-lt"/>
              <a:ea typeface="+mn-ea"/>
              <a:cs typeface="+mn-cs"/>
            </a:rPr>
            <a:t>などにより，前年度を</a:t>
          </a:r>
          <a:r>
            <a:rPr lang="ja-JP" altLang="en-US" sz="1100" b="0" i="0">
              <a:solidFill>
                <a:schemeClr val="dk1"/>
              </a:solidFill>
              <a:effectLst/>
              <a:latin typeface="+mn-lt"/>
              <a:ea typeface="+mn-ea"/>
              <a:cs typeface="+mn-cs"/>
            </a:rPr>
            <a:t>上</a:t>
          </a:r>
          <a:r>
            <a:rPr lang="ja-JP" altLang="ja-JP" sz="1100" b="0" i="0">
              <a:solidFill>
                <a:schemeClr val="dk1"/>
              </a:solidFill>
              <a:effectLst/>
              <a:latin typeface="+mn-lt"/>
              <a:ea typeface="+mn-ea"/>
              <a:cs typeface="+mn-cs"/>
            </a:rPr>
            <a:t>回っている。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43642</xdr:rowOff>
    </xdr:from>
    <xdr:to>
      <xdr:col>7</xdr:col>
      <xdr:colOff>152400</xdr:colOff>
      <xdr:row>81</xdr:row>
      <xdr:rowOff>48223</xdr:rowOff>
    </xdr:to>
    <xdr:cxnSp macro="">
      <xdr:nvCxnSpPr>
        <xdr:cNvPr id="195" name="直線コネクタ 194"/>
        <xdr:cNvCxnSpPr/>
      </xdr:nvCxnSpPr>
      <xdr:spPr>
        <a:xfrm>
          <a:off x="4114800" y="13931092"/>
          <a:ext cx="8382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33000</xdr:rowOff>
    </xdr:from>
    <xdr:ext cx="762000" cy="259045"/>
    <xdr:sp macro="" textlink="">
      <xdr:nvSpPr>
        <xdr:cNvPr id="196" name="人件費・物件費等の状況平均値テキスト"/>
        <xdr:cNvSpPr txBox="1"/>
      </xdr:nvSpPr>
      <xdr:spPr>
        <a:xfrm>
          <a:off x="5041900" y="1392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43642</xdr:rowOff>
    </xdr:from>
    <xdr:to>
      <xdr:col>6</xdr:col>
      <xdr:colOff>0</xdr:colOff>
      <xdr:row>81</xdr:row>
      <xdr:rowOff>49113</xdr:rowOff>
    </xdr:to>
    <xdr:cxnSp macro="">
      <xdr:nvCxnSpPr>
        <xdr:cNvPr id="198" name="直線コネクタ 197"/>
        <xdr:cNvCxnSpPr/>
      </xdr:nvCxnSpPr>
      <xdr:spPr>
        <a:xfrm flipV="1">
          <a:off x="3225800" y="13931092"/>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45304</xdr:rowOff>
    </xdr:from>
    <xdr:to>
      <xdr:col>4</xdr:col>
      <xdr:colOff>482600</xdr:colOff>
      <xdr:row>81</xdr:row>
      <xdr:rowOff>49113</xdr:rowOff>
    </xdr:to>
    <xdr:cxnSp macro="">
      <xdr:nvCxnSpPr>
        <xdr:cNvPr id="201" name="直線コネクタ 200"/>
        <xdr:cNvCxnSpPr/>
      </xdr:nvCxnSpPr>
      <xdr:spPr>
        <a:xfrm>
          <a:off x="2336800" y="1393275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45304</xdr:rowOff>
    </xdr:from>
    <xdr:to>
      <xdr:col>3</xdr:col>
      <xdr:colOff>279400</xdr:colOff>
      <xdr:row>81</xdr:row>
      <xdr:rowOff>50079</xdr:rowOff>
    </xdr:to>
    <xdr:cxnSp macro="">
      <xdr:nvCxnSpPr>
        <xdr:cNvPr id="204" name="直線コネクタ 203"/>
        <xdr:cNvCxnSpPr/>
      </xdr:nvCxnSpPr>
      <xdr:spPr>
        <a:xfrm flipV="1">
          <a:off x="1447800" y="13932754"/>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168873</xdr:rowOff>
    </xdr:from>
    <xdr:to>
      <xdr:col>7</xdr:col>
      <xdr:colOff>203200</xdr:colOff>
      <xdr:row>81</xdr:row>
      <xdr:rowOff>99023</xdr:rowOff>
    </xdr:to>
    <xdr:sp macro="" textlink="">
      <xdr:nvSpPr>
        <xdr:cNvPr id="214" name="円/楕円 213"/>
        <xdr:cNvSpPr/>
      </xdr:nvSpPr>
      <xdr:spPr>
        <a:xfrm>
          <a:off x="4902200" y="138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90150</xdr:rowOff>
    </xdr:from>
    <xdr:ext cx="762000" cy="259045"/>
    <xdr:sp macro="" textlink="">
      <xdr:nvSpPr>
        <xdr:cNvPr id="215" name="人件費・物件費等の状況該当値テキスト"/>
        <xdr:cNvSpPr txBox="1"/>
      </xdr:nvSpPr>
      <xdr:spPr>
        <a:xfrm>
          <a:off x="5041900" y="1380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111,663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164292</xdr:rowOff>
    </xdr:from>
    <xdr:to>
      <xdr:col>6</xdr:col>
      <xdr:colOff>50800</xdr:colOff>
      <xdr:row>81</xdr:row>
      <xdr:rowOff>94442</xdr:rowOff>
    </xdr:to>
    <xdr:sp macro="" textlink="">
      <xdr:nvSpPr>
        <xdr:cNvPr id="216" name="円/楕円 215"/>
        <xdr:cNvSpPr/>
      </xdr:nvSpPr>
      <xdr:spPr>
        <a:xfrm>
          <a:off x="4064000" y="1388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104619</xdr:rowOff>
    </xdr:from>
    <xdr:ext cx="736600" cy="259045"/>
    <xdr:sp macro="" textlink="">
      <xdr:nvSpPr>
        <xdr:cNvPr id="217" name="テキスト ボックス 216"/>
        <xdr:cNvSpPr txBox="1"/>
      </xdr:nvSpPr>
      <xdr:spPr>
        <a:xfrm>
          <a:off x="3733800" y="1364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109,005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169763</xdr:rowOff>
    </xdr:from>
    <xdr:to>
      <xdr:col>4</xdr:col>
      <xdr:colOff>533400</xdr:colOff>
      <xdr:row>81</xdr:row>
      <xdr:rowOff>99913</xdr:rowOff>
    </xdr:to>
    <xdr:sp macro="" textlink="">
      <xdr:nvSpPr>
        <xdr:cNvPr id="218" name="円/楕円 217"/>
        <xdr:cNvSpPr/>
      </xdr:nvSpPr>
      <xdr:spPr>
        <a:xfrm>
          <a:off x="3175000" y="138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110090</xdr:rowOff>
    </xdr:from>
    <xdr:ext cx="762000" cy="259045"/>
    <xdr:sp macro="" textlink="">
      <xdr:nvSpPr>
        <xdr:cNvPr id="219" name="テキスト ボックス 218"/>
        <xdr:cNvSpPr txBox="1"/>
      </xdr:nvSpPr>
      <xdr:spPr>
        <a:xfrm>
          <a:off x="2844800" y="136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112,179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165954</xdr:rowOff>
    </xdr:from>
    <xdr:to>
      <xdr:col>3</xdr:col>
      <xdr:colOff>330200</xdr:colOff>
      <xdr:row>81</xdr:row>
      <xdr:rowOff>96104</xdr:rowOff>
    </xdr:to>
    <xdr:sp macro="" textlink="">
      <xdr:nvSpPr>
        <xdr:cNvPr id="220" name="円/楕円 219"/>
        <xdr:cNvSpPr/>
      </xdr:nvSpPr>
      <xdr:spPr>
        <a:xfrm>
          <a:off x="2286000" y="138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106281</xdr:rowOff>
    </xdr:from>
    <xdr:ext cx="762000" cy="259045"/>
    <xdr:sp macro="" textlink="">
      <xdr:nvSpPr>
        <xdr:cNvPr id="221" name="テキスト ボックス 220"/>
        <xdr:cNvSpPr txBox="1"/>
      </xdr:nvSpPr>
      <xdr:spPr>
        <a:xfrm>
          <a:off x="1955800" y="1365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109,969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170729</xdr:rowOff>
    </xdr:from>
    <xdr:to>
      <xdr:col>2</xdr:col>
      <xdr:colOff>127000</xdr:colOff>
      <xdr:row>81</xdr:row>
      <xdr:rowOff>100879</xdr:rowOff>
    </xdr:to>
    <xdr:sp macro="" textlink="">
      <xdr:nvSpPr>
        <xdr:cNvPr id="222" name="円/楕円 221"/>
        <xdr:cNvSpPr/>
      </xdr:nvSpPr>
      <xdr:spPr>
        <a:xfrm>
          <a:off x="1397000" y="138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111056</xdr:rowOff>
    </xdr:from>
    <xdr:ext cx="762000" cy="259045"/>
    <xdr:sp macro="" textlink="">
      <xdr:nvSpPr>
        <xdr:cNvPr id="223" name="テキスト ボックス 222"/>
        <xdr:cNvSpPr txBox="1"/>
      </xdr:nvSpPr>
      <xdr:spPr>
        <a:xfrm>
          <a:off x="1066800" y="1365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経験年数の階層変動により前年度と比較して，</a:t>
          </a:r>
          <a:r>
            <a:rPr lang="ja-JP" altLang="en-US" sz="1100" b="0" i="0">
              <a:solidFill>
                <a:schemeClr val="dk1"/>
              </a:solidFill>
              <a:effectLst/>
              <a:latin typeface="+mn-lt"/>
              <a:ea typeface="+mn-ea"/>
              <a:cs typeface="+mn-cs"/>
            </a:rPr>
            <a:t>８．９</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下降</a:t>
          </a:r>
          <a:r>
            <a:rPr lang="ja-JP" altLang="ja-JP" sz="1100" b="0" i="0">
              <a:solidFill>
                <a:schemeClr val="dk1"/>
              </a:solidFill>
              <a:effectLst/>
              <a:latin typeface="+mn-lt"/>
              <a:ea typeface="+mn-ea"/>
              <a:cs typeface="+mn-cs"/>
            </a:rPr>
            <a:t>し，類似団体平均，全国平均</a:t>
          </a:r>
          <a:r>
            <a:rPr lang="ja-JP" altLang="en-US" sz="1100" b="0" i="0">
              <a:solidFill>
                <a:schemeClr val="dk1"/>
              </a:solidFill>
              <a:effectLst/>
              <a:latin typeface="+mn-lt"/>
              <a:ea typeface="+mn-ea"/>
              <a:cs typeface="+mn-cs"/>
            </a:rPr>
            <a:t>と同</a:t>
          </a:r>
          <a:r>
            <a:rPr lang="ja-JP" altLang="ja-JP" sz="1100" b="0" i="0">
              <a:solidFill>
                <a:schemeClr val="dk1"/>
              </a:solidFill>
              <a:effectLst/>
              <a:latin typeface="+mn-lt"/>
              <a:ea typeface="+mn-ea"/>
              <a:cs typeface="+mn-cs"/>
            </a:rPr>
            <a:t>水準となった。給与構造改革に伴う新給与制度の導入や諸手当の見直し，人事評価制度を実施しており，今後も改善に努める。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114481</xdr:rowOff>
    </xdr:from>
    <xdr:to>
      <xdr:col>24</xdr:col>
      <xdr:colOff>558800</xdr:colOff>
      <xdr:row>89</xdr:row>
      <xdr:rowOff>42273</xdr:rowOff>
    </xdr:to>
    <xdr:cxnSp macro="">
      <xdr:nvCxnSpPr>
        <xdr:cNvPr id="259" name="直線コネクタ 258"/>
        <xdr:cNvCxnSpPr/>
      </xdr:nvCxnSpPr>
      <xdr:spPr>
        <a:xfrm flipV="1">
          <a:off x="16179800" y="14687731"/>
          <a:ext cx="838200" cy="6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144780</xdr:rowOff>
    </xdr:from>
    <xdr:to>
      <xdr:col>23</xdr:col>
      <xdr:colOff>406400</xdr:colOff>
      <xdr:row>89</xdr:row>
      <xdr:rowOff>42273</xdr:rowOff>
    </xdr:to>
    <xdr:cxnSp macro="">
      <xdr:nvCxnSpPr>
        <xdr:cNvPr id="262" name="直線コネクタ 261"/>
        <xdr:cNvCxnSpPr/>
      </xdr:nvCxnSpPr>
      <xdr:spPr>
        <a:xfrm>
          <a:off x="15290800" y="1523238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67129</xdr:rowOff>
    </xdr:from>
    <xdr:to>
      <xdr:col>22</xdr:col>
      <xdr:colOff>203200</xdr:colOff>
      <xdr:row>88</xdr:row>
      <xdr:rowOff>144780</xdr:rowOff>
    </xdr:to>
    <xdr:cxnSp macro="">
      <xdr:nvCxnSpPr>
        <xdr:cNvPr id="265" name="直線コネクタ 264"/>
        <xdr:cNvCxnSpPr/>
      </xdr:nvCxnSpPr>
      <xdr:spPr>
        <a:xfrm>
          <a:off x="14401800" y="14811829"/>
          <a:ext cx="889000" cy="4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155848</xdr:rowOff>
    </xdr:from>
    <xdr:to>
      <xdr:col>21</xdr:col>
      <xdr:colOff>0</xdr:colOff>
      <xdr:row>86</xdr:row>
      <xdr:rowOff>67129</xdr:rowOff>
    </xdr:to>
    <xdr:cxnSp macro="">
      <xdr:nvCxnSpPr>
        <xdr:cNvPr id="268" name="直線コネクタ 267"/>
        <xdr:cNvCxnSpPr/>
      </xdr:nvCxnSpPr>
      <xdr:spPr>
        <a:xfrm>
          <a:off x="13512800" y="14729098"/>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159294</xdr:rowOff>
    </xdr:from>
    <xdr:to>
      <xdr:col>21</xdr:col>
      <xdr:colOff>50800</xdr:colOff>
      <xdr:row>85</xdr:row>
      <xdr:rowOff>89444</xdr:rowOff>
    </xdr:to>
    <xdr:sp macro="" textlink="">
      <xdr:nvSpPr>
        <xdr:cNvPr id="269" name="フローチャート : 判断 268"/>
        <xdr:cNvSpPr/>
      </xdr:nvSpPr>
      <xdr:spPr>
        <a:xfrm>
          <a:off x="14351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99621</xdr:rowOff>
    </xdr:from>
    <xdr:ext cx="762000" cy="259045"/>
    <xdr:sp macro="" textlink="">
      <xdr:nvSpPr>
        <xdr:cNvPr id="270" name="テキスト ボックス 269"/>
        <xdr:cNvSpPr txBox="1"/>
      </xdr:nvSpPr>
      <xdr:spPr>
        <a:xfrm>
          <a:off x="14020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71" name="フローチャート : 判断 270"/>
        <xdr:cNvSpPr/>
      </xdr:nvSpPr>
      <xdr:spPr>
        <a:xfrm>
          <a:off x="13462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72" name="テキスト ボックス 271"/>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63681</xdr:rowOff>
    </xdr:from>
    <xdr:to>
      <xdr:col>24</xdr:col>
      <xdr:colOff>609600</xdr:colOff>
      <xdr:row>85</xdr:row>
      <xdr:rowOff>165281</xdr:rowOff>
    </xdr:to>
    <xdr:sp macro="" textlink="">
      <xdr:nvSpPr>
        <xdr:cNvPr id="278" name="円/楕円 277"/>
        <xdr:cNvSpPr/>
      </xdr:nvSpPr>
      <xdr:spPr>
        <a:xfrm>
          <a:off x="169672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35758</xdr:rowOff>
    </xdr:from>
    <xdr:ext cx="762000" cy="259045"/>
    <xdr:sp macro="" textlink="">
      <xdr:nvSpPr>
        <xdr:cNvPr id="279" name="給与水準   （国との比較）該当値テキスト"/>
        <xdr:cNvSpPr txBox="1"/>
      </xdr:nvSpPr>
      <xdr:spPr>
        <a:xfrm>
          <a:off x="17106900" y="1460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162923</xdr:rowOff>
    </xdr:from>
    <xdr:to>
      <xdr:col>23</xdr:col>
      <xdr:colOff>457200</xdr:colOff>
      <xdr:row>89</xdr:row>
      <xdr:rowOff>93073</xdr:rowOff>
    </xdr:to>
    <xdr:sp macro="" textlink="">
      <xdr:nvSpPr>
        <xdr:cNvPr id="280" name="円/楕円 279"/>
        <xdr:cNvSpPr/>
      </xdr:nvSpPr>
      <xdr:spPr>
        <a:xfrm>
          <a:off x="16129000" y="152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77850</xdr:rowOff>
    </xdr:from>
    <xdr:ext cx="736600" cy="259045"/>
    <xdr:sp macro="" textlink="">
      <xdr:nvSpPr>
        <xdr:cNvPr id="281" name="テキスト ボックス 280"/>
        <xdr:cNvSpPr txBox="1"/>
      </xdr:nvSpPr>
      <xdr:spPr>
        <a:xfrm>
          <a:off x="15798800" y="1533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82" name="円/楕円 281"/>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83" name="テキスト ボックス 282"/>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16329</xdr:rowOff>
    </xdr:from>
    <xdr:to>
      <xdr:col>21</xdr:col>
      <xdr:colOff>50800</xdr:colOff>
      <xdr:row>86</xdr:row>
      <xdr:rowOff>117929</xdr:rowOff>
    </xdr:to>
    <xdr:sp macro="" textlink="">
      <xdr:nvSpPr>
        <xdr:cNvPr id="284" name="円/楕円 283"/>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102706</xdr:rowOff>
    </xdr:from>
    <xdr:ext cx="762000" cy="259045"/>
    <xdr:sp macro="" textlink="">
      <xdr:nvSpPr>
        <xdr:cNvPr id="285" name="テキスト ボックス 284"/>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105048</xdr:rowOff>
    </xdr:from>
    <xdr:to>
      <xdr:col>19</xdr:col>
      <xdr:colOff>533400</xdr:colOff>
      <xdr:row>86</xdr:row>
      <xdr:rowOff>35198</xdr:rowOff>
    </xdr:to>
    <xdr:sp macro="" textlink="">
      <xdr:nvSpPr>
        <xdr:cNvPr id="286" name="円/楕円 285"/>
        <xdr:cNvSpPr/>
      </xdr:nvSpPr>
      <xdr:spPr>
        <a:xfrm>
          <a:off x="13462000" y="146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19975</xdr:rowOff>
    </xdr:from>
    <xdr:ext cx="762000" cy="259045"/>
    <xdr:sp macro="" textlink="">
      <xdr:nvSpPr>
        <xdr:cNvPr id="287" name="テキスト ボックス 286"/>
        <xdr:cNvSpPr txBox="1"/>
      </xdr:nvSpPr>
      <xdr:spPr>
        <a:xfrm>
          <a:off x="13131800" y="1476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新規採用の抑制や嘱託職員の活用，民間委託の推進等により，類似団体平均，全国平均を大きく下回る数値となっている。引き続き，定員管理計画を推進するとともに，職員個々の資質及び能力の向上を図り，市民サービスの質の確保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87691</xdr:rowOff>
    </xdr:from>
    <xdr:to>
      <xdr:col>24</xdr:col>
      <xdr:colOff>558800</xdr:colOff>
      <xdr:row>59</xdr:row>
      <xdr:rowOff>88840</xdr:rowOff>
    </xdr:to>
    <xdr:cxnSp macro="">
      <xdr:nvCxnSpPr>
        <xdr:cNvPr id="324" name="直線コネクタ 323"/>
        <xdr:cNvCxnSpPr/>
      </xdr:nvCxnSpPr>
      <xdr:spPr>
        <a:xfrm flipV="1">
          <a:off x="16179800" y="10203241"/>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5"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88840</xdr:rowOff>
    </xdr:from>
    <xdr:to>
      <xdr:col>23</xdr:col>
      <xdr:colOff>406400</xdr:colOff>
      <xdr:row>59</xdr:row>
      <xdr:rowOff>111820</xdr:rowOff>
    </xdr:to>
    <xdr:cxnSp macro="">
      <xdr:nvCxnSpPr>
        <xdr:cNvPr id="327" name="直線コネクタ 326"/>
        <xdr:cNvCxnSpPr/>
      </xdr:nvCxnSpPr>
      <xdr:spPr>
        <a:xfrm flipV="1">
          <a:off x="15290800" y="10204390"/>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9" name="テキスト ボックス 328"/>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99181</xdr:rowOff>
    </xdr:from>
    <xdr:to>
      <xdr:col>22</xdr:col>
      <xdr:colOff>203200</xdr:colOff>
      <xdr:row>59</xdr:row>
      <xdr:rowOff>111820</xdr:rowOff>
    </xdr:to>
    <xdr:cxnSp macro="">
      <xdr:nvCxnSpPr>
        <xdr:cNvPr id="330" name="直線コネクタ 329"/>
        <xdr:cNvCxnSpPr/>
      </xdr:nvCxnSpPr>
      <xdr:spPr>
        <a:xfrm>
          <a:off x="14401800" y="1021473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2" name="テキスト ボックス 331"/>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99181</xdr:rowOff>
    </xdr:from>
    <xdr:to>
      <xdr:col>21</xdr:col>
      <xdr:colOff>0</xdr:colOff>
      <xdr:row>59</xdr:row>
      <xdr:rowOff>130205</xdr:rowOff>
    </xdr:to>
    <xdr:cxnSp macro="">
      <xdr:nvCxnSpPr>
        <xdr:cNvPr id="333" name="直線コネクタ 332"/>
        <xdr:cNvCxnSpPr/>
      </xdr:nvCxnSpPr>
      <xdr:spPr>
        <a:xfrm flipV="1">
          <a:off x="13512800" y="1021473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4" name="フローチャート : 判断 33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5" name="テキスト ボックス 334"/>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6" name="フローチャート : 判断 335"/>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7" name="テキスト ボックス 336"/>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36891</xdr:rowOff>
    </xdr:from>
    <xdr:to>
      <xdr:col>24</xdr:col>
      <xdr:colOff>609600</xdr:colOff>
      <xdr:row>59</xdr:row>
      <xdr:rowOff>138491</xdr:rowOff>
    </xdr:to>
    <xdr:sp macro="" textlink="">
      <xdr:nvSpPr>
        <xdr:cNvPr id="343" name="円/楕円 342"/>
        <xdr:cNvSpPr/>
      </xdr:nvSpPr>
      <xdr:spPr>
        <a:xfrm>
          <a:off x="16967200" y="101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53418</xdr:rowOff>
    </xdr:from>
    <xdr:ext cx="762000" cy="259045"/>
    <xdr:sp macro="" textlink="">
      <xdr:nvSpPr>
        <xdr:cNvPr id="344" name="定員管理の状況該当値テキスト"/>
        <xdr:cNvSpPr txBox="1"/>
      </xdr:nvSpPr>
      <xdr:spPr>
        <a:xfrm>
          <a:off x="17106900" y="999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38040</xdr:rowOff>
    </xdr:from>
    <xdr:to>
      <xdr:col>23</xdr:col>
      <xdr:colOff>457200</xdr:colOff>
      <xdr:row>59</xdr:row>
      <xdr:rowOff>139640</xdr:rowOff>
    </xdr:to>
    <xdr:sp macro="" textlink="">
      <xdr:nvSpPr>
        <xdr:cNvPr id="345" name="円/楕円 344"/>
        <xdr:cNvSpPr/>
      </xdr:nvSpPr>
      <xdr:spPr>
        <a:xfrm>
          <a:off x="16129000" y="101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149817</xdr:rowOff>
    </xdr:from>
    <xdr:ext cx="736600" cy="259045"/>
    <xdr:sp macro="" textlink="">
      <xdr:nvSpPr>
        <xdr:cNvPr id="346" name="テキスト ボックス 345"/>
        <xdr:cNvSpPr txBox="1"/>
      </xdr:nvSpPr>
      <xdr:spPr>
        <a:xfrm>
          <a:off x="15798800" y="9922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61020</xdr:rowOff>
    </xdr:from>
    <xdr:to>
      <xdr:col>22</xdr:col>
      <xdr:colOff>254000</xdr:colOff>
      <xdr:row>59</xdr:row>
      <xdr:rowOff>162620</xdr:rowOff>
    </xdr:to>
    <xdr:sp macro="" textlink="">
      <xdr:nvSpPr>
        <xdr:cNvPr id="347" name="円/楕円 346"/>
        <xdr:cNvSpPr/>
      </xdr:nvSpPr>
      <xdr:spPr>
        <a:xfrm>
          <a:off x="152400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1347</xdr:rowOff>
    </xdr:from>
    <xdr:ext cx="762000" cy="259045"/>
    <xdr:sp macro="" textlink="">
      <xdr:nvSpPr>
        <xdr:cNvPr id="348" name="テキスト ボックス 347"/>
        <xdr:cNvSpPr txBox="1"/>
      </xdr:nvSpPr>
      <xdr:spPr>
        <a:xfrm>
          <a:off x="14909800" y="994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48381</xdr:rowOff>
    </xdr:from>
    <xdr:to>
      <xdr:col>21</xdr:col>
      <xdr:colOff>50800</xdr:colOff>
      <xdr:row>59</xdr:row>
      <xdr:rowOff>149981</xdr:rowOff>
    </xdr:to>
    <xdr:sp macro="" textlink="">
      <xdr:nvSpPr>
        <xdr:cNvPr id="349" name="円/楕円 348"/>
        <xdr:cNvSpPr/>
      </xdr:nvSpPr>
      <xdr:spPr>
        <a:xfrm>
          <a:off x="14351000" y="101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160158</xdr:rowOff>
    </xdr:from>
    <xdr:ext cx="762000" cy="259045"/>
    <xdr:sp macro="" textlink="">
      <xdr:nvSpPr>
        <xdr:cNvPr id="350" name="テキスト ボックス 349"/>
        <xdr:cNvSpPr txBox="1"/>
      </xdr:nvSpPr>
      <xdr:spPr>
        <a:xfrm>
          <a:off x="14020800" y="993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79405</xdr:rowOff>
    </xdr:from>
    <xdr:to>
      <xdr:col>19</xdr:col>
      <xdr:colOff>533400</xdr:colOff>
      <xdr:row>60</xdr:row>
      <xdr:rowOff>9555</xdr:rowOff>
    </xdr:to>
    <xdr:sp macro="" textlink="">
      <xdr:nvSpPr>
        <xdr:cNvPr id="351" name="円/楕円 350"/>
        <xdr:cNvSpPr/>
      </xdr:nvSpPr>
      <xdr:spPr>
        <a:xfrm>
          <a:off x="13462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19732</xdr:rowOff>
    </xdr:from>
    <xdr:ext cx="762000" cy="259045"/>
    <xdr:sp macro="" textlink="">
      <xdr:nvSpPr>
        <xdr:cNvPr id="352" name="テキスト ボックス 351"/>
        <xdr:cNvSpPr txBox="1"/>
      </xdr:nvSpPr>
      <xdr:spPr>
        <a:xfrm>
          <a:off x="13131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近年の新規起債の抑制などにより，ここ数年ほぼ横ばいとなっていたが，平成２４年度において，一括償還が必要となる事業があったことで，</a:t>
          </a:r>
          <a:r>
            <a:rPr lang="ja-JP" altLang="en-US" sz="1100" b="0" i="0">
              <a:solidFill>
                <a:schemeClr val="dk1"/>
              </a:solidFill>
              <a:effectLst/>
              <a:latin typeface="+mn-lt"/>
              <a:ea typeface="+mn-ea"/>
              <a:cs typeface="+mn-cs"/>
            </a:rPr>
            <a:t>大幅に</a:t>
          </a:r>
          <a:r>
            <a:rPr lang="ja-JP" altLang="ja-JP" sz="1100" b="0" i="0">
              <a:solidFill>
                <a:schemeClr val="dk1"/>
              </a:solidFill>
              <a:effectLst/>
              <a:latin typeface="+mn-lt"/>
              <a:ea typeface="+mn-ea"/>
              <a:cs typeface="+mn-cs"/>
            </a:rPr>
            <a:t>上昇した。</a:t>
          </a:r>
          <a:r>
            <a:rPr lang="ja-JP" altLang="en-US" sz="1100" b="0" i="0">
              <a:solidFill>
                <a:schemeClr val="dk1"/>
              </a:solidFill>
              <a:effectLst/>
              <a:latin typeface="+mn-lt"/>
              <a:ea typeface="+mn-ea"/>
              <a:cs typeface="+mn-cs"/>
            </a:rPr>
            <a:t>平成２５年度においては，３カ年平均が１４．２ポイントと高い水準で，類似団体平均，全国平均を上回るものの，単年度の実質公債費比率は８．８ポイントとなるため，３カ年平均は今後下降するものと予想される</a:t>
          </a:r>
          <a:r>
            <a:rPr lang="ja-JP" altLang="ja-JP" sz="1100" b="0" i="0">
              <a:solidFill>
                <a:schemeClr val="dk1"/>
              </a:solidFill>
              <a:effectLst/>
              <a:latin typeface="+mn-lt"/>
              <a:ea typeface="+mn-ea"/>
              <a:cs typeface="+mn-cs"/>
            </a:rPr>
            <a:t>。引き続き，将来の健全な財政運営を見据え，適正な市債管理に努める。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37465</xdr:rowOff>
    </xdr:from>
    <xdr:to>
      <xdr:col>24</xdr:col>
      <xdr:colOff>558800</xdr:colOff>
      <xdr:row>42</xdr:row>
      <xdr:rowOff>103822</xdr:rowOff>
    </xdr:to>
    <xdr:cxnSp macro="">
      <xdr:nvCxnSpPr>
        <xdr:cNvPr id="382" name="直線コネクタ 381"/>
        <xdr:cNvCxnSpPr/>
      </xdr:nvCxnSpPr>
      <xdr:spPr>
        <a:xfrm flipV="1">
          <a:off x="16179800" y="7238365"/>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40005</xdr:rowOff>
    </xdr:from>
    <xdr:to>
      <xdr:col>23</xdr:col>
      <xdr:colOff>406400</xdr:colOff>
      <xdr:row>42</xdr:row>
      <xdr:rowOff>103822</xdr:rowOff>
    </xdr:to>
    <xdr:cxnSp macro="">
      <xdr:nvCxnSpPr>
        <xdr:cNvPr id="385" name="直線コネクタ 384"/>
        <xdr:cNvCxnSpPr/>
      </xdr:nvCxnSpPr>
      <xdr:spPr>
        <a:xfrm>
          <a:off x="15290800" y="7069455"/>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7" name="テキスト ボックス 386"/>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40005</xdr:rowOff>
    </xdr:from>
    <xdr:to>
      <xdr:col>22</xdr:col>
      <xdr:colOff>203200</xdr:colOff>
      <xdr:row>41</xdr:row>
      <xdr:rowOff>52070</xdr:rowOff>
    </xdr:to>
    <xdr:cxnSp macro="">
      <xdr:nvCxnSpPr>
        <xdr:cNvPr id="388" name="直線コネクタ 387"/>
        <xdr:cNvCxnSpPr/>
      </xdr:nvCxnSpPr>
      <xdr:spPr>
        <a:xfrm flipV="1">
          <a:off x="14401800" y="70694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90" name="テキスト ボックス 389"/>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46038</xdr:rowOff>
    </xdr:from>
    <xdr:to>
      <xdr:col>21</xdr:col>
      <xdr:colOff>0</xdr:colOff>
      <xdr:row>41</xdr:row>
      <xdr:rowOff>52070</xdr:rowOff>
    </xdr:to>
    <xdr:cxnSp macro="">
      <xdr:nvCxnSpPr>
        <xdr:cNvPr id="391" name="直線コネクタ 390"/>
        <xdr:cNvCxnSpPr/>
      </xdr:nvCxnSpPr>
      <xdr:spPr>
        <a:xfrm>
          <a:off x="13512800" y="70754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2" name="フローチャート : 判断 391"/>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3" name="テキスト ボックス 392"/>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4" name="フローチャート : 判断 393"/>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5" name="テキスト ボックス 394"/>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158115</xdr:rowOff>
    </xdr:from>
    <xdr:to>
      <xdr:col>24</xdr:col>
      <xdr:colOff>609600</xdr:colOff>
      <xdr:row>42</xdr:row>
      <xdr:rowOff>88265</xdr:rowOff>
    </xdr:to>
    <xdr:sp macro="" textlink="">
      <xdr:nvSpPr>
        <xdr:cNvPr id="401" name="円/楕円 400"/>
        <xdr:cNvSpPr/>
      </xdr:nvSpPr>
      <xdr:spPr>
        <a:xfrm>
          <a:off x="169672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130192</xdr:rowOff>
    </xdr:from>
    <xdr:ext cx="762000" cy="259045"/>
    <xdr:sp macro="" textlink="">
      <xdr:nvSpPr>
        <xdr:cNvPr id="402" name="公債費負担の状況該当値テキスト"/>
        <xdr:cNvSpPr txBox="1"/>
      </xdr:nvSpPr>
      <xdr:spPr>
        <a:xfrm>
          <a:off x="17106900" y="715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53022</xdr:rowOff>
    </xdr:from>
    <xdr:to>
      <xdr:col>23</xdr:col>
      <xdr:colOff>457200</xdr:colOff>
      <xdr:row>42</xdr:row>
      <xdr:rowOff>154622</xdr:rowOff>
    </xdr:to>
    <xdr:sp macro="" textlink="">
      <xdr:nvSpPr>
        <xdr:cNvPr id="403" name="円/楕円 402"/>
        <xdr:cNvSpPr/>
      </xdr:nvSpPr>
      <xdr:spPr>
        <a:xfrm>
          <a:off x="161290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139399</xdr:rowOff>
    </xdr:from>
    <xdr:ext cx="736600" cy="259045"/>
    <xdr:sp macro="" textlink="">
      <xdr:nvSpPr>
        <xdr:cNvPr id="404" name="テキスト ボックス 403"/>
        <xdr:cNvSpPr txBox="1"/>
      </xdr:nvSpPr>
      <xdr:spPr>
        <a:xfrm>
          <a:off x="15798800" y="734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160655</xdr:rowOff>
    </xdr:from>
    <xdr:to>
      <xdr:col>22</xdr:col>
      <xdr:colOff>254000</xdr:colOff>
      <xdr:row>41</xdr:row>
      <xdr:rowOff>90805</xdr:rowOff>
    </xdr:to>
    <xdr:sp macro="" textlink="">
      <xdr:nvSpPr>
        <xdr:cNvPr id="405" name="円/楕円 404"/>
        <xdr:cNvSpPr/>
      </xdr:nvSpPr>
      <xdr:spPr>
        <a:xfrm>
          <a:off x="15240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75582</xdr:rowOff>
    </xdr:from>
    <xdr:ext cx="762000" cy="259045"/>
    <xdr:sp macro="" textlink="">
      <xdr:nvSpPr>
        <xdr:cNvPr id="406" name="テキスト ボックス 405"/>
        <xdr:cNvSpPr txBox="1"/>
      </xdr:nvSpPr>
      <xdr:spPr>
        <a:xfrm>
          <a:off x="14909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07" name="円/楕円 406"/>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408" name="テキスト ボックス 40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166688</xdr:rowOff>
    </xdr:from>
    <xdr:to>
      <xdr:col>19</xdr:col>
      <xdr:colOff>533400</xdr:colOff>
      <xdr:row>41</xdr:row>
      <xdr:rowOff>96838</xdr:rowOff>
    </xdr:to>
    <xdr:sp macro="" textlink="">
      <xdr:nvSpPr>
        <xdr:cNvPr id="409" name="円/楕円 408"/>
        <xdr:cNvSpPr/>
      </xdr:nvSpPr>
      <xdr:spPr>
        <a:xfrm>
          <a:off x="13462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107015</xdr:rowOff>
    </xdr:from>
    <xdr:ext cx="762000" cy="259045"/>
    <xdr:sp macro="" textlink="">
      <xdr:nvSpPr>
        <xdr:cNvPr id="410" name="テキスト ボックス 409"/>
        <xdr:cNvSpPr txBox="1"/>
      </xdr:nvSpPr>
      <xdr:spPr>
        <a:xfrm>
          <a:off x="13131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前年度比で</a:t>
          </a:r>
          <a:r>
            <a:rPr lang="ja-JP" altLang="en-US" sz="1100" b="0" i="0">
              <a:solidFill>
                <a:schemeClr val="dk1"/>
              </a:solidFill>
              <a:effectLst/>
              <a:latin typeface="+mn-lt"/>
              <a:ea typeface="+mn-ea"/>
              <a:cs typeface="+mn-cs"/>
            </a:rPr>
            <a:t>９．１</a:t>
          </a:r>
          <a:r>
            <a:rPr lang="ja-JP" altLang="ja-JP" sz="1100" b="0" i="0">
              <a:solidFill>
                <a:schemeClr val="dk1"/>
              </a:solidFill>
              <a:effectLst/>
              <a:latin typeface="+mn-lt"/>
              <a:ea typeface="+mn-ea"/>
              <a:cs typeface="+mn-cs"/>
            </a:rPr>
            <a:t>ポイント改善し，類似団体平均，全国平均を下回り，類似団体の中では１０３番目となっている。要因としては，</a:t>
          </a:r>
          <a:r>
            <a:rPr kumimoji="1" lang="ja-JP" altLang="ja-JP" sz="1100">
              <a:solidFill>
                <a:schemeClr val="dk1"/>
              </a:solidFill>
              <a:effectLst/>
              <a:latin typeface="+mn-lt"/>
              <a:ea typeface="+mn-ea"/>
              <a:cs typeface="+mn-cs"/>
            </a:rPr>
            <a:t>一般会計等に係る地方債の現在高は増加したものの，公営企業債等繰入見込額や組合等負担等見込額などの減少により将来負担額が減少した。</a:t>
          </a:r>
          <a:r>
            <a:rPr lang="ja-JP" altLang="ja-JP" sz="1100" b="0" i="0">
              <a:solidFill>
                <a:schemeClr val="dk1"/>
              </a:solidFill>
              <a:effectLst/>
              <a:latin typeface="+mn-lt"/>
              <a:ea typeface="+mn-ea"/>
              <a:cs typeface="+mn-cs"/>
            </a:rPr>
            <a:t>引き続き，定員管理の推進等，行財政改革を進め，財政の健全化に努める</a:t>
          </a:r>
          <a:r>
            <a:rPr lang="ja-JP" altLang="en-US"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a:p>
          <a:endParaRPr lang="en-US" altLang="ja-JP" sz="1100" b="0" i="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89154</xdr:rowOff>
    </xdr:from>
    <xdr:to>
      <xdr:col>24</xdr:col>
      <xdr:colOff>558800</xdr:colOff>
      <xdr:row>16</xdr:row>
      <xdr:rowOff>144050</xdr:rowOff>
    </xdr:to>
    <xdr:cxnSp macro="">
      <xdr:nvCxnSpPr>
        <xdr:cNvPr id="440" name="直線コネクタ 439"/>
        <xdr:cNvCxnSpPr/>
      </xdr:nvCxnSpPr>
      <xdr:spPr>
        <a:xfrm flipV="1">
          <a:off x="16179800" y="2832354"/>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41"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144050</xdr:rowOff>
    </xdr:from>
    <xdr:to>
      <xdr:col>23</xdr:col>
      <xdr:colOff>406400</xdr:colOff>
      <xdr:row>17</xdr:row>
      <xdr:rowOff>37751</xdr:rowOff>
    </xdr:to>
    <xdr:cxnSp macro="">
      <xdr:nvCxnSpPr>
        <xdr:cNvPr id="443" name="直線コネクタ 442"/>
        <xdr:cNvCxnSpPr/>
      </xdr:nvCxnSpPr>
      <xdr:spPr>
        <a:xfrm flipV="1">
          <a:off x="15290800" y="288725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4" name="フローチャート : 判断 443"/>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5" name="テキスト ボックス 444"/>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37751</xdr:rowOff>
    </xdr:from>
    <xdr:to>
      <xdr:col>22</xdr:col>
      <xdr:colOff>203200</xdr:colOff>
      <xdr:row>17</xdr:row>
      <xdr:rowOff>61277</xdr:rowOff>
    </xdr:to>
    <xdr:cxnSp macro="">
      <xdr:nvCxnSpPr>
        <xdr:cNvPr id="446" name="直線コネクタ 445"/>
        <xdr:cNvCxnSpPr/>
      </xdr:nvCxnSpPr>
      <xdr:spPr>
        <a:xfrm flipV="1">
          <a:off x="14401800" y="2952401"/>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7" name="フローチャート : 判断 446"/>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8" name="テキスト ボックス 447"/>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158528</xdr:rowOff>
    </xdr:from>
    <xdr:to>
      <xdr:col>21</xdr:col>
      <xdr:colOff>0</xdr:colOff>
      <xdr:row>17</xdr:row>
      <xdr:rowOff>61277</xdr:rowOff>
    </xdr:to>
    <xdr:cxnSp macro="">
      <xdr:nvCxnSpPr>
        <xdr:cNvPr id="449" name="直線コネクタ 448"/>
        <xdr:cNvCxnSpPr/>
      </xdr:nvCxnSpPr>
      <xdr:spPr>
        <a:xfrm>
          <a:off x="13512800" y="2901728"/>
          <a:ext cx="889000" cy="7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50" name="フローチャート : 判断 449"/>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51" name="テキスト ボックス 450"/>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2" name="フローチャート : 判断 451"/>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3" name="テキスト ボックス 452"/>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38354</xdr:rowOff>
    </xdr:from>
    <xdr:to>
      <xdr:col>24</xdr:col>
      <xdr:colOff>609600</xdr:colOff>
      <xdr:row>16</xdr:row>
      <xdr:rowOff>139954</xdr:rowOff>
    </xdr:to>
    <xdr:sp macro="" textlink="">
      <xdr:nvSpPr>
        <xdr:cNvPr id="459" name="円/楕円 458"/>
        <xdr:cNvSpPr/>
      </xdr:nvSpPr>
      <xdr:spPr>
        <a:xfrm>
          <a:off x="16967200" y="27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54881</xdr:rowOff>
    </xdr:from>
    <xdr:ext cx="762000" cy="259045"/>
    <xdr:sp macro="" textlink="">
      <xdr:nvSpPr>
        <xdr:cNvPr id="460" name="将来負担の状況該当値テキスト"/>
        <xdr:cNvSpPr txBox="1"/>
      </xdr:nvSpPr>
      <xdr:spPr>
        <a:xfrm>
          <a:off x="17106900" y="26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93250</xdr:rowOff>
    </xdr:from>
    <xdr:to>
      <xdr:col>23</xdr:col>
      <xdr:colOff>457200</xdr:colOff>
      <xdr:row>17</xdr:row>
      <xdr:rowOff>23400</xdr:rowOff>
    </xdr:to>
    <xdr:sp macro="" textlink="">
      <xdr:nvSpPr>
        <xdr:cNvPr id="461" name="円/楕円 460"/>
        <xdr:cNvSpPr/>
      </xdr:nvSpPr>
      <xdr:spPr>
        <a:xfrm>
          <a:off x="16129000" y="28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33577</xdr:rowOff>
    </xdr:from>
    <xdr:ext cx="736600" cy="259045"/>
    <xdr:sp macro="" textlink="">
      <xdr:nvSpPr>
        <xdr:cNvPr id="462" name="テキスト ボックス 461"/>
        <xdr:cNvSpPr txBox="1"/>
      </xdr:nvSpPr>
      <xdr:spPr>
        <a:xfrm>
          <a:off x="15798800" y="260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158401</xdr:rowOff>
    </xdr:from>
    <xdr:to>
      <xdr:col>22</xdr:col>
      <xdr:colOff>254000</xdr:colOff>
      <xdr:row>17</xdr:row>
      <xdr:rowOff>88551</xdr:rowOff>
    </xdr:to>
    <xdr:sp macro="" textlink="">
      <xdr:nvSpPr>
        <xdr:cNvPr id="463" name="円/楕円 462"/>
        <xdr:cNvSpPr/>
      </xdr:nvSpPr>
      <xdr:spPr>
        <a:xfrm>
          <a:off x="15240000" y="29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98728</xdr:rowOff>
    </xdr:from>
    <xdr:ext cx="762000" cy="259045"/>
    <xdr:sp macro="" textlink="">
      <xdr:nvSpPr>
        <xdr:cNvPr id="464" name="テキスト ボックス 463"/>
        <xdr:cNvSpPr txBox="1"/>
      </xdr:nvSpPr>
      <xdr:spPr>
        <a:xfrm>
          <a:off x="14909800" y="267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10477</xdr:rowOff>
    </xdr:from>
    <xdr:to>
      <xdr:col>21</xdr:col>
      <xdr:colOff>50800</xdr:colOff>
      <xdr:row>17</xdr:row>
      <xdr:rowOff>112077</xdr:rowOff>
    </xdr:to>
    <xdr:sp macro="" textlink="">
      <xdr:nvSpPr>
        <xdr:cNvPr id="465" name="円/楕円 464"/>
        <xdr:cNvSpPr/>
      </xdr:nvSpPr>
      <xdr:spPr>
        <a:xfrm>
          <a:off x="14351000" y="29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122254</xdr:rowOff>
    </xdr:from>
    <xdr:ext cx="762000" cy="259045"/>
    <xdr:sp macro="" textlink="">
      <xdr:nvSpPr>
        <xdr:cNvPr id="466" name="テキスト ボックス 465"/>
        <xdr:cNvSpPr txBox="1"/>
      </xdr:nvSpPr>
      <xdr:spPr>
        <a:xfrm>
          <a:off x="14020800" y="26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107728</xdr:rowOff>
    </xdr:from>
    <xdr:to>
      <xdr:col>19</xdr:col>
      <xdr:colOff>533400</xdr:colOff>
      <xdr:row>17</xdr:row>
      <xdr:rowOff>37878</xdr:rowOff>
    </xdr:to>
    <xdr:sp macro="" textlink="">
      <xdr:nvSpPr>
        <xdr:cNvPr id="467" name="円/楕円 466"/>
        <xdr:cNvSpPr/>
      </xdr:nvSpPr>
      <xdr:spPr>
        <a:xfrm>
          <a:off x="13462000" y="28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48055</xdr:rowOff>
    </xdr:from>
    <xdr:ext cx="762000" cy="259045"/>
    <xdr:sp macro="" textlink="">
      <xdr:nvSpPr>
        <xdr:cNvPr id="468" name="テキスト ボックス 467"/>
        <xdr:cNvSpPr txBox="1"/>
      </xdr:nvSpPr>
      <xdr:spPr>
        <a:xfrm>
          <a:off x="13131800" y="26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茨城県鹿嶋市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68,090
67,307
106.09
27,359,223
25,232,246
666,799
13,752,059
16,305,052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43.2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定員管理計画の着実な推進や民間委託の推進等により職員給などの人件費は抑制されているが，経常一般財源の減により類似団体平均，全国平均を上回る結果となった。今後も，行政サービスの質を確保しつつ，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27940</xdr:rowOff>
    </xdr:from>
    <xdr:to>
      <xdr:col>7</xdr:col>
      <xdr:colOff>15875</xdr:colOff>
      <xdr:row>38</xdr:row>
      <xdr:rowOff>50800</xdr:rowOff>
    </xdr:to>
    <xdr:cxnSp macro="">
      <xdr:nvCxnSpPr>
        <xdr:cNvPr id="65" name="直線コネクタ 64"/>
        <xdr:cNvCxnSpPr/>
      </xdr:nvCxnSpPr>
      <xdr:spPr>
        <a:xfrm flipV="1">
          <a:off x="3987800" y="6543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66040</xdr:rowOff>
    </xdr:to>
    <xdr:cxnSp macro="">
      <xdr:nvCxnSpPr>
        <xdr:cNvPr id="68" name="直線コネクタ 67"/>
        <xdr:cNvCxnSpPr/>
      </xdr:nvCxnSpPr>
      <xdr:spPr>
        <a:xfrm flipV="1">
          <a:off x="3098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66040</xdr:rowOff>
    </xdr:from>
    <xdr:to>
      <xdr:col>4</xdr:col>
      <xdr:colOff>346075</xdr:colOff>
      <xdr:row>38</xdr:row>
      <xdr:rowOff>73660</xdr:rowOff>
    </xdr:to>
    <xdr:cxnSp macro="">
      <xdr:nvCxnSpPr>
        <xdr:cNvPr id="71" name="直線コネクタ 70"/>
        <xdr:cNvCxnSpPr/>
      </xdr:nvCxnSpPr>
      <xdr:spPr>
        <a:xfrm flipV="1">
          <a:off x="2209800" y="658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38</xdr:row>
      <xdr:rowOff>73660</xdr:rowOff>
    </xdr:to>
    <xdr:cxnSp macro="">
      <xdr:nvCxnSpPr>
        <xdr:cNvPr id="74" name="直線コネクタ 73"/>
        <xdr:cNvCxnSpPr/>
      </xdr:nvCxnSpPr>
      <xdr:spPr>
        <a:xfrm>
          <a:off x="1320800" y="6451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148590</xdr:rowOff>
    </xdr:from>
    <xdr:to>
      <xdr:col>7</xdr:col>
      <xdr:colOff>66675</xdr:colOff>
      <xdr:row>38</xdr:row>
      <xdr:rowOff>78740</xdr:rowOff>
    </xdr:to>
    <xdr:sp macro="" textlink="">
      <xdr:nvSpPr>
        <xdr:cNvPr id="84" name="円/楕円 83"/>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120667</xdr:rowOff>
    </xdr:from>
    <xdr:ext cx="762000" cy="259045"/>
    <xdr:sp macro="" textlink="">
      <xdr:nvSpPr>
        <xdr:cNvPr id="85"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6" name="円/楕円 85"/>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7" name="テキスト ボックス 86"/>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xdr:rowOff>
    </xdr:from>
    <xdr:to>
      <xdr:col>4</xdr:col>
      <xdr:colOff>396875</xdr:colOff>
      <xdr:row>38</xdr:row>
      <xdr:rowOff>116840</xdr:rowOff>
    </xdr:to>
    <xdr:sp macro="" textlink="">
      <xdr:nvSpPr>
        <xdr:cNvPr id="88" name="円/楕円 87"/>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101617</xdr:rowOff>
    </xdr:from>
    <xdr:ext cx="762000" cy="259045"/>
    <xdr:sp macro="" textlink="">
      <xdr:nvSpPr>
        <xdr:cNvPr id="89" name="テキスト ボックス 88"/>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22860</xdr:rowOff>
    </xdr:from>
    <xdr:to>
      <xdr:col>3</xdr:col>
      <xdr:colOff>193675</xdr:colOff>
      <xdr:row>38</xdr:row>
      <xdr:rowOff>124460</xdr:rowOff>
    </xdr:to>
    <xdr:sp macro="" textlink="">
      <xdr:nvSpPr>
        <xdr:cNvPr id="90" name="円/楕円 89"/>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109237</xdr:rowOff>
    </xdr:from>
    <xdr:ext cx="762000" cy="259045"/>
    <xdr:sp macro="" textlink="">
      <xdr:nvSpPr>
        <xdr:cNvPr id="91" name="テキスト ボックス 90"/>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2" name="円/楕円 91"/>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93" name="テキスト ボックス 92"/>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文化・スポーツ施設等への指定管理者制度の導入や給食調理・配送業務の民間委託などにより委託料が増加し，類似団体平均，全国平均を上回る結果となった。今後も，施設管理や業務の民間委託により，比率は</a:t>
          </a:r>
          <a:r>
            <a:rPr lang="ja-JP" altLang="en-US" sz="1100" b="0" i="0">
              <a:solidFill>
                <a:schemeClr val="dk1"/>
              </a:solidFill>
              <a:effectLst/>
              <a:latin typeface="+mn-lt"/>
              <a:ea typeface="+mn-ea"/>
              <a:cs typeface="+mn-cs"/>
            </a:rPr>
            <a:t>横ばい，ないし</a:t>
          </a:r>
          <a:r>
            <a:rPr lang="ja-JP" altLang="ja-JP" sz="1100" b="0" i="0">
              <a:solidFill>
                <a:schemeClr val="dk1"/>
              </a:solidFill>
              <a:effectLst/>
              <a:latin typeface="+mn-lt"/>
              <a:ea typeface="+mn-ea"/>
              <a:cs typeface="+mn-cs"/>
            </a:rPr>
            <a:t>上昇する見込みである。</a:t>
          </a:r>
          <a:r>
            <a:rPr lang="ja-JP" altLang="en-US" sz="1100" b="0" i="0">
              <a:solidFill>
                <a:schemeClr val="dk1"/>
              </a:solidFill>
              <a:effectLst/>
              <a:latin typeface="+mn-lt"/>
              <a:ea typeface="+mn-ea"/>
              <a:cs typeface="+mn-cs"/>
            </a:rPr>
            <a:t>引き続き，入札等による競争性確保などにより，物件費の適正化に努める。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17</xdr:row>
      <xdr:rowOff>39370</xdr:rowOff>
    </xdr:to>
    <xdr:cxnSp macro="">
      <xdr:nvCxnSpPr>
        <xdr:cNvPr id="126" name="直線コネクタ 125"/>
        <xdr:cNvCxnSpPr/>
      </xdr:nvCxnSpPr>
      <xdr:spPr>
        <a:xfrm flipV="1">
          <a:off x="15671800" y="2923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16510</xdr:rowOff>
    </xdr:from>
    <xdr:to>
      <xdr:col>22</xdr:col>
      <xdr:colOff>565150</xdr:colOff>
      <xdr:row>17</xdr:row>
      <xdr:rowOff>39370</xdr:rowOff>
    </xdr:to>
    <xdr:cxnSp macro="">
      <xdr:nvCxnSpPr>
        <xdr:cNvPr id="129" name="直線コネクタ 128"/>
        <xdr:cNvCxnSpPr/>
      </xdr:nvCxnSpPr>
      <xdr:spPr>
        <a:xfrm>
          <a:off x="14782800" y="293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16510</xdr:rowOff>
    </xdr:to>
    <xdr:cxnSp macro="">
      <xdr:nvCxnSpPr>
        <xdr:cNvPr id="132" name="直線コネクタ 131"/>
        <xdr:cNvCxnSpPr/>
      </xdr:nvCxnSpPr>
      <xdr:spPr>
        <a:xfrm>
          <a:off x="13893800" y="2893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119380</xdr:rowOff>
    </xdr:from>
    <xdr:to>
      <xdr:col>20</xdr:col>
      <xdr:colOff>158750</xdr:colOff>
      <xdr:row>16</xdr:row>
      <xdr:rowOff>149860</xdr:rowOff>
    </xdr:to>
    <xdr:cxnSp macro="">
      <xdr:nvCxnSpPr>
        <xdr:cNvPr id="135" name="直線コネクタ 134"/>
        <xdr:cNvCxnSpPr/>
      </xdr:nvCxnSpPr>
      <xdr:spPr>
        <a:xfrm>
          <a:off x="13004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5" name="円/楕円 144"/>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101617</xdr:rowOff>
    </xdr:from>
    <xdr:ext cx="762000" cy="259045"/>
    <xdr:sp macro="" textlink="">
      <xdr:nvSpPr>
        <xdr:cNvPr id="146"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160020</xdr:rowOff>
    </xdr:from>
    <xdr:to>
      <xdr:col>22</xdr:col>
      <xdr:colOff>615950</xdr:colOff>
      <xdr:row>17</xdr:row>
      <xdr:rowOff>90170</xdr:rowOff>
    </xdr:to>
    <xdr:sp macro="" textlink="">
      <xdr:nvSpPr>
        <xdr:cNvPr id="147" name="円/楕円 146"/>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48" name="テキスト ボックス 147"/>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137160</xdr:rowOff>
    </xdr:from>
    <xdr:to>
      <xdr:col>21</xdr:col>
      <xdr:colOff>412750</xdr:colOff>
      <xdr:row>17</xdr:row>
      <xdr:rowOff>67310</xdr:rowOff>
    </xdr:to>
    <xdr:sp macro="" textlink="">
      <xdr:nvSpPr>
        <xdr:cNvPr id="149" name="円/楕円 148"/>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50" name="テキスト ボックス 149"/>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1" name="円/楕円 150"/>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2" name="テキスト ボックス 151"/>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68580</xdr:rowOff>
    </xdr:from>
    <xdr:to>
      <xdr:col>19</xdr:col>
      <xdr:colOff>6350</xdr:colOff>
      <xdr:row>16</xdr:row>
      <xdr:rowOff>170180</xdr:rowOff>
    </xdr:to>
    <xdr:sp macro="" textlink="">
      <xdr:nvSpPr>
        <xdr:cNvPr id="153" name="円/楕円 152"/>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154957</xdr:rowOff>
    </xdr:from>
    <xdr:ext cx="762000" cy="259045"/>
    <xdr:sp macro="" textlink="">
      <xdr:nvSpPr>
        <xdr:cNvPr id="154" name="テキスト ボックス 153"/>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平成２０年度から上昇傾向にあり，今年度は０．</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増</a:t>
          </a:r>
          <a:r>
            <a:rPr lang="ja-JP" altLang="ja-JP" sz="1100" b="0" i="0">
              <a:solidFill>
                <a:schemeClr val="dk1"/>
              </a:solidFill>
              <a:effectLst/>
              <a:latin typeface="+mn-lt"/>
              <a:ea typeface="+mn-ea"/>
              <a:cs typeface="+mn-cs"/>
            </a:rPr>
            <a:t>でほぼ横ばいではあったが，全国平均を下回る結果となった。生活保護費の増や少子高齢化対策の増など，今後も上昇要因に変化はなく，上昇が見込まれる。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129286</xdr:rowOff>
    </xdr:from>
    <xdr:to>
      <xdr:col>7</xdr:col>
      <xdr:colOff>15875</xdr:colOff>
      <xdr:row>55</xdr:row>
      <xdr:rowOff>165862</xdr:rowOff>
    </xdr:to>
    <xdr:cxnSp macro="">
      <xdr:nvCxnSpPr>
        <xdr:cNvPr id="185" name="直線コネクタ 184"/>
        <xdr:cNvCxnSpPr/>
      </xdr:nvCxnSpPr>
      <xdr:spPr>
        <a:xfrm>
          <a:off x="3987800" y="95590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129286</xdr:rowOff>
    </xdr:from>
    <xdr:to>
      <xdr:col>5</xdr:col>
      <xdr:colOff>549275</xdr:colOff>
      <xdr:row>55</xdr:row>
      <xdr:rowOff>138430</xdr:rowOff>
    </xdr:to>
    <xdr:cxnSp macro="">
      <xdr:nvCxnSpPr>
        <xdr:cNvPr id="188" name="直線コネクタ 187"/>
        <xdr:cNvCxnSpPr/>
      </xdr:nvCxnSpPr>
      <xdr:spPr>
        <a:xfrm flipV="1">
          <a:off x="3098800" y="9559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110998</xdr:rowOff>
    </xdr:from>
    <xdr:to>
      <xdr:col>4</xdr:col>
      <xdr:colOff>346075</xdr:colOff>
      <xdr:row>55</xdr:row>
      <xdr:rowOff>138430</xdr:rowOff>
    </xdr:to>
    <xdr:cxnSp macro="">
      <xdr:nvCxnSpPr>
        <xdr:cNvPr id="191" name="直線コネクタ 190"/>
        <xdr:cNvCxnSpPr/>
      </xdr:nvCxnSpPr>
      <xdr:spPr>
        <a:xfrm>
          <a:off x="2209800" y="9540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145288</xdr:rowOff>
    </xdr:from>
    <xdr:to>
      <xdr:col>3</xdr:col>
      <xdr:colOff>142875</xdr:colOff>
      <xdr:row>55</xdr:row>
      <xdr:rowOff>110998</xdr:rowOff>
    </xdr:to>
    <xdr:cxnSp macro="">
      <xdr:nvCxnSpPr>
        <xdr:cNvPr id="194" name="直線コネクタ 193"/>
        <xdr:cNvCxnSpPr/>
      </xdr:nvCxnSpPr>
      <xdr:spPr>
        <a:xfrm>
          <a:off x="1320800" y="94035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115062</xdr:rowOff>
    </xdr:from>
    <xdr:to>
      <xdr:col>7</xdr:col>
      <xdr:colOff>66675</xdr:colOff>
      <xdr:row>56</xdr:row>
      <xdr:rowOff>45212</xdr:rowOff>
    </xdr:to>
    <xdr:sp macro="" textlink="">
      <xdr:nvSpPr>
        <xdr:cNvPr id="204" name="円/楕円 203"/>
        <xdr:cNvSpPr/>
      </xdr:nvSpPr>
      <xdr:spPr>
        <a:xfrm>
          <a:off x="4775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87139</xdr:rowOff>
    </xdr:from>
    <xdr:ext cx="762000" cy="259045"/>
    <xdr:sp macro="" textlink="">
      <xdr:nvSpPr>
        <xdr:cNvPr id="205" name="扶助費該当値テキスト"/>
        <xdr:cNvSpPr txBox="1"/>
      </xdr:nvSpPr>
      <xdr:spPr>
        <a:xfrm>
          <a:off x="4914900" y="951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78486</xdr:rowOff>
    </xdr:from>
    <xdr:to>
      <xdr:col>5</xdr:col>
      <xdr:colOff>600075</xdr:colOff>
      <xdr:row>56</xdr:row>
      <xdr:rowOff>8636</xdr:rowOff>
    </xdr:to>
    <xdr:sp macro="" textlink="">
      <xdr:nvSpPr>
        <xdr:cNvPr id="206" name="円/楕円 205"/>
        <xdr:cNvSpPr/>
      </xdr:nvSpPr>
      <xdr:spPr>
        <a:xfrm>
          <a:off x="3937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18813</xdr:rowOff>
    </xdr:from>
    <xdr:ext cx="736600" cy="259045"/>
    <xdr:sp macro="" textlink="">
      <xdr:nvSpPr>
        <xdr:cNvPr id="207" name="テキスト ボックス 206"/>
        <xdr:cNvSpPr txBox="1"/>
      </xdr:nvSpPr>
      <xdr:spPr>
        <a:xfrm>
          <a:off x="3606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208" name="円/楕円 207"/>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209" name="テキスト ボックス 208"/>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60198</xdr:rowOff>
    </xdr:from>
    <xdr:to>
      <xdr:col>3</xdr:col>
      <xdr:colOff>193675</xdr:colOff>
      <xdr:row>55</xdr:row>
      <xdr:rowOff>161798</xdr:rowOff>
    </xdr:to>
    <xdr:sp macro="" textlink="">
      <xdr:nvSpPr>
        <xdr:cNvPr id="210" name="円/楕円 209"/>
        <xdr:cNvSpPr/>
      </xdr:nvSpPr>
      <xdr:spPr>
        <a:xfrm>
          <a:off x="2159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146575</xdr:rowOff>
    </xdr:from>
    <xdr:ext cx="762000" cy="259045"/>
    <xdr:sp macro="" textlink="">
      <xdr:nvSpPr>
        <xdr:cNvPr id="211" name="テキスト ボックス 210"/>
        <xdr:cNvSpPr txBox="1"/>
      </xdr:nvSpPr>
      <xdr:spPr>
        <a:xfrm>
          <a:off x="1828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94488</xdr:rowOff>
    </xdr:from>
    <xdr:to>
      <xdr:col>1</xdr:col>
      <xdr:colOff>676275</xdr:colOff>
      <xdr:row>55</xdr:row>
      <xdr:rowOff>24638</xdr:rowOff>
    </xdr:to>
    <xdr:sp macro="" textlink="">
      <xdr:nvSpPr>
        <xdr:cNvPr id="212" name="円/楕円 211"/>
        <xdr:cNvSpPr/>
      </xdr:nvSpPr>
      <xdr:spPr>
        <a:xfrm>
          <a:off x="1270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34815</xdr:rowOff>
    </xdr:from>
    <xdr:ext cx="762000" cy="259045"/>
    <xdr:sp macro="" textlink="">
      <xdr:nvSpPr>
        <xdr:cNvPr id="213" name="テキスト ボックス 212"/>
        <xdr:cNvSpPr txBox="1"/>
      </xdr:nvSpPr>
      <xdr:spPr>
        <a:xfrm>
          <a:off x="939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繰出金等その他に係る経常収支比率は，</a:t>
          </a:r>
          <a:r>
            <a:rPr lang="ja-JP" altLang="en-US" sz="1100" b="0" i="0">
              <a:solidFill>
                <a:schemeClr val="dk1"/>
              </a:solidFill>
              <a:effectLst/>
              <a:latin typeface="+mn-lt"/>
              <a:ea typeface="+mn-ea"/>
              <a:cs typeface="+mn-cs"/>
            </a:rPr>
            <a:t>国民健康保険事業会計繰出金等の減により繰出金は減となったが，公共施設の老朽化対策等により</a:t>
          </a:r>
          <a:r>
            <a:rPr lang="ja-JP" altLang="ja-JP" sz="1100" b="0" i="0">
              <a:solidFill>
                <a:schemeClr val="dk1"/>
              </a:solidFill>
              <a:effectLst/>
              <a:latin typeface="+mn-lt"/>
              <a:ea typeface="+mn-ea"/>
              <a:cs typeface="+mn-cs"/>
            </a:rPr>
            <a:t>維持補修費</a:t>
          </a:r>
          <a:r>
            <a:rPr lang="ja-JP" altLang="en-US" sz="1100" b="0" i="0">
              <a:solidFill>
                <a:schemeClr val="dk1"/>
              </a:solidFill>
              <a:effectLst/>
              <a:latin typeface="+mn-lt"/>
              <a:ea typeface="+mn-ea"/>
              <a:cs typeface="+mn-cs"/>
            </a:rPr>
            <a:t>が増となり，全体として</a:t>
          </a:r>
          <a:r>
            <a:rPr lang="ja-JP" altLang="ja-JP" sz="1100" b="0" i="0">
              <a:solidFill>
                <a:schemeClr val="dk1"/>
              </a:solidFill>
              <a:effectLst/>
              <a:latin typeface="+mn-lt"/>
              <a:ea typeface="+mn-ea"/>
              <a:cs typeface="+mn-cs"/>
            </a:rPr>
            <a:t>比率</a:t>
          </a:r>
          <a:r>
            <a:rPr lang="ja-JP" altLang="en-US" sz="1100" b="0" i="0">
              <a:solidFill>
                <a:schemeClr val="dk1"/>
              </a:solidFill>
              <a:effectLst/>
              <a:latin typeface="+mn-lt"/>
              <a:ea typeface="+mn-ea"/>
              <a:cs typeface="+mn-cs"/>
            </a:rPr>
            <a:t>が１．４</a:t>
          </a:r>
          <a:r>
            <a:rPr lang="ja-JP" altLang="ja-JP" sz="1100" b="0" i="0">
              <a:solidFill>
                <a:schemeClr val="dk1"/>
              </a:solidFill>
              <a:effectLst/>
              <a:latin typeface="+mn-lt"/>
              <a:ea typeface="+mn-ea"/>
              <a:cs typeface="+mn-cs"/>
            </a:rPr>
            <a:t>ポイント増となり類似団体平均</a:t>
          </a:r>
          <a:r>
            <a:rPr lang="ja-JP" altLang="en-US" sz="1100" b="0" i="0">
              <a:solidFill>
                <a:schemeClr val="dk1"/>
              </a:solidFill>
              <a:effectLst/>
              <a:latin typeface="+mn-lt"/>
              <a:ea typeface="+mn-ea"/>
              <a:cs typeface="+mn-cs"/>
            </a:rPr>
            <a:t>，全国平均を上回る結果</a:t>
          </a:r>
          <a:r>
            <a:rPr lang="ja-JP" altLang="ja-JP" sz="1100" b="0" i="0">
              <a:solidFill>
                <a:schemeClr val="dk1"/>
              </a:solidFill>
              <a:effectLst/>
              <a:latin typeface="+mn-lt"/>
              <a:ea typeface="+mn-ea"/>
              <a:cs typeface="+mn-cs"/>
            </a:rPr>
            <a:t>となった。</a:t>
          </a:r>
          <a:r>
            <a:rPr lang="ja-JP" altLang="en-US" sz="1100" b="0" i="0">
              <a:solidFill>
                <a:schemeClr val="dk1"/>
              </a:solidFill>
              <a:effectLst/>
              <a:latin typeface="+mn-lt"/>
              <a:ea typeface="+mn-ea"/>
              <a:cs typeface="+mn-cs"/>
            </a:rPr>
            <a:t>維持補修費については，公共施設等総合管理計画の策定に合わせ適正化に努める。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100330</xdr:rowOff>
    </xdr:to>
    <xdr:cxnSp macro="">
      <xdr:nvCxnSpPr>
        <xdr:cNvPr id="246" name="直線コネクタ 245"/>
        <xdr:cNvCxnSpPr/>
      </xdr:nvCxnSpPr>
      <xdr:spPr>
        <a:xfrm>
          <a:off x="15671800" y="9766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165100</xdr:rowOff>
    </xdr:to>
    <xdr:cxnSp macro="">
      <xdr:nvCxnSpPr>
        <xdr:cNvPr id="249" name="直線コネクタ 248"/>
        <xdr:cNvCxnSpPr/>
      </xdr:nvCxnSpPr>
      <xdr:spPr>
        <a:xfrm>
          <a:off x="14782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57</xdr:row>
      <xdr:rowOff>1270</xdr:rowOff>
    </xdr:to>
    <xdr:cxnSp macro="">
      <xdr:nvCxnSpPr>
        <xdr:cNvPr id="252" name="直線コネクタ 251"/>
        <xdr:cNvCxnSpPr/>
      </xdr:nvCxnSpPr>
      <xdr:spPr>
        <a:xfrm flipV="1">
          <a:off x="13893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57</xdr:row>
      <xdr:rowOff>1270</xdr:rowOff>
    </xdr:to>
    <xdr:cxnSp macro="">
      <xdr:nvCxnSpPr>
        <xdr:cNvPr id="255" name="直線コネクタ 254"/>
        <xdr:cNvCxnSpPr/>
      </xdr:nvCxnSpPr>
      <xdr:spPr>
        <a:xfrm>
          <a:off x="13004800" y="969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65" name="円/楕円 264"/>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66"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67" name="円/楕円 266"/>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68" name="テキスト ボックス 267"/>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69" name="円/楕円 268"/>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0" name="テキスト ボックス 269"/>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1" name="円/楕円 270"/>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72" name="テキスト ボックス 27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3" name="円/楕円 272"/>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4" name="テキスト ボックス 27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常備消防業務や可燃ごみ処理業務等を一部事務組合で行っていることなどから，類似団体平均を上回っている。今後も各種団体への補助金については，第三者を交えた審議会の審査等を踏まえ適正化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99568</xdr:rowOff>
    </xdr:to>
    <xdr:cxnSp macro="">
      <xdr:nvCxnSpPr>
        <xdr:cNvPr id="304" name="直線コネクタ 303"/>
        <xdr:cNvCxnSpPr/>
      </xdr:nvCxnSpPr>
      <xdr:spPr>
        <a:xfrm flipV="1">
          <a:off x="15671800" y="62169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154432</xdr:rowOff>
    </xdr:to>
    <xdr:cxnSp macro="">
      <xdr:nvCxnSpPr>
        <xdr:cNvPr id="307" name="直線コネクタ 306"/>
        <xdr:cNvCxnSpPr/>
      </xdr:nvCxnSpPr>
      <xdr:spPr>
        <a:xfrm flipV="1">
          <a:off x="14782800" y="62717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37</xdr:row>
      <xdr:rowOff>10414</xdr:rowOff>
    </xdr:to>
    <xdr:cxnSp macro="">
      <xdr:nvCxnSpPr>
        <xdr:cNvPr id="310" name="直線コネクタ 309"/>
        <xdr:cNvCxnSpPr/>
      </xdr:nvCxnSpPr>
      <xdr:spPr>
        <a:xfrm flipV="1">
          <a:off x="13893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37</xdr:row>
      <xdr:rowOff>10414</xdr:rowOff>
    </xdr:to>
    <xdr:cxnSp macro="">
      <xdr:nvCxnSpPr>
        <xdr:cNvPr id="313" name="直線コネクタ 312"/>
        <xdr:cNvCxnSpPr/>
      </xdr:nvCxnSpPr>
      <xdr:spPr>
        <a:xfrm>
          <a:off x="13004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3" name="円/楕円 322"/>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137431</xdr:rowOff>
    </xdr:from>
    <xdr:ext cx="762000" cy="259045"/>
    <xdr:sp macro="" textlink="">
      <xdr:nvSpPr>
        <xdr:cNvPr id="324" name="補助費等該当値テキスト"/>
        <xdr:cNvSpPr txBox="1"/>
      </xdr:nvSpPr>
      <xdr:spPr>
        <a:xfrm>
          <a:off x="165989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25" name="円/楕円 324"/>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26" name="テキスト ボックス 32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27" name="円/楕円 326"/>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28" name="テキスト ボックス 327"/>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29" name="円/楕円 328"/>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30" name="テキスト ボックス 329"/>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31" name="円/楕円 330"/>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32" name="テキスト ボックス 331"/>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近年の新規起債の抑制により，類似団体平均，全国平均を大きく下回っている。将来の健全な財政運営を見据え，適正な市債管理に努める。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131572</xdr:rowOff>
    </xdr:to>
    <xdr:cxnSp macro="">
      <xdr:nvCxnSpPr>
        <xdr:cNvPr id="362" name="直線コネクタ 361"/>
        <xdr:cNvCxnSpPr/>
      </xdr:nvCxnSpPr>
      <xdr:spPr>
        <a:xfrm>
          <a:off x="3987800" y="13157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131572</xdr:rowOff>
    </xdr:to>
    <xdr:cxnSp macro="">
      <xdr:nvCxnSpPr>
        <xdr:cNvPr id="365" name="直線コネクタ 364"/>
        <xdr:cNvCxnSpPr/>
      </xdr:nvCxnSpPr>
      <xdr:spPr>
        <a:xfrm flipV="1">
          <a:off x="3098800" y="13157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131572</xdr:rowOff>
    </xdr:from>
    <xdr:to>
      <xdr:col>4</xdr:col>
      <xdr:colOff>346075</xdr:colOff>
      <xdr:row>77</xdr:row>
      <xdr:rowOff>60706</xdr:rowOff>
    </xdr:to>
    <xdr:cxnSp macro="">
      <xdr:nvCxnSpPr>
        <xdr:cNvPr id="368" name="直線コネクタ 367"/>
        <xdr:cNvCxnSpPr/>
      </xdr:nvCxnSpPr>
      <xdr:spPr>
        <a:xfrm flipV="1">
          <a:off x="2209800" y="131617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60706</xdr:rowOff>
    </xdr:from>
    <xdr:to>
      <xdr:col>3</xdr:col>
      <xdr:colOff>142875</xdr:colOff>
      <xdr:row>77</xdr:row>
      <xdr:rowOff>60706</xdr:rowOff>
    </xdr:to>
    <xdr:cxnSp macro="">
      <xdr:nvCxnSpPr>
        <xdr:cNvPr id="371" name="直線コネクタ 370"/>
        <xdr:cNvCxnSpPr/>
      </xdr:nvCxnSpPr>
      <xdr:spPr>
        <a:xfrm>
          <a:off x="1320800" y="13262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80772</xdr:rowOff>
    </xdr:from>
    <xdr:to>
      <xdr:col>7</xdr:col>
      <xdr:colOff>66675</xdr:colOff>
      <xdr:row>77</xdr:row>
      <xdr:rowOff>10922</xdr:rowOff>
    </xdr:to>
    <xdr:sp macro="" textlink="">
      <xdr:nvSpPr>
        <xdr:cNvPr id="381" name="円/楕円 380"/>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97299</xdr:rowOff>
    </xdr:from>
    <xdr:ext cx="762000" cy="259045"/>
    <xdr:sp macro="" textlink="">
      <xdr:nvSpPr>
        <xdr:cNvPr id="382"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3" name="円/楕円 382"/>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84" name="テキスト ボックス 383"/>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80772</xdr:rowOff>
    </xdr:from>
    <xdr:to>
      <xdr:col>4</xdr:col>
      <xdr:colOff>396875</xdr:colOff>
      <xdr:row>77</xdr:row>
      <xdr:rowOff>10922</xdr:rowOff>
    </xdr:to>
    <xdr:sp macro="" textlink="">
      <xdr:nvSpPr>
        <xdr:cNvPr id="385" name="円/楕円 384"/>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86" name="テキスト ボックス 385"/>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xdr:rowOff>
    </xdr:from>
    <xdr:to>
      <xdr:col>3</xdr:col>
      <xdr:colOff>193675</xdr:colOff>
      <xdr:row>77</xdr:row>
      <xdr:rowOff>111506</xdr:rowOff>
    </xdr:to>
    <xdr:sp macro="" textlink="">
      <xdr:nvSpPr>
        <xdr:cNvPr id="387" name="円/楕円 386"/>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121683</xdr:rowOff>
    </xdr:from>
    <xdr:ext cx="762000" cy="259045"/>
    <xdr:sp macro="" textlink="">
      <xdr:nvSpPr>
        <xdr:cNvPr id="388" name="テキスト ボックス 387"/>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xdr:rowOff>
    </xdr:from>
    <xdr:to>
      <xdr:col>1</xdr:col>
      <xdr:colOff>676275</xdr:colOff>
      <xdr:row>77</xdr:row>
      <xdr:rowOff>111506</xdr:rowOff>
    </xdr:to>
    <xdr:sp macro="" textlink="">
      <xdr:nvSpPr>
        <xdr:cNvPr id="389" name="円/楕円 388"/>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121683</xdr:rowOff>
    </xdr:from>
    <xdr:ext cx="762000" cy="259045"/>
    <xdr:sp macro="" textlink="">
      <xdr:nvSpPr>
        <xdr:cNvPr id="390" name="テキスト ボックス 389"/>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前年度と比較して，物件費は増加，扶助費は横ばい，人件費等は減少しているが，全体として類似団体平均，全国平均を上回っている。今後は，行政評価による既存事業の見直しを進め，改善に努める。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157480</xdr:rowOff>
    </xdr:from>
    <xdr:to>
      <xdr:col>24</xdr:col>
      <xdr:colOff>31750</xdr:colOff>
      <xdr:row>78</xdr:row>
      <xdr:rowOff>161289</xdr:rowOff>
    </xdr:to>
    <xdr:cxnSp macro="">
      <xdr:nvCxnSpPr>
        <xdr:cNvPr id="423" name="直線コネクタ 422"/>
        <xdr:cNvCxnSpPr/>
      </xdr:nvCxnSpPr>
      <xdr:spPr>
        <a:xfrm flipV="1">
          <a:off x="15671800" y="135305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161289</xdr:rowOff>
    </xdr:from>
    <xdr:to>
      <xdr:col>22</xdr:col>
      <xdr:colOff>565150</xdr:colOff>
      <xdr:row>79</xdr:row>
      <xdr:rowOff>12700</xdr:rowOff>
    </xdr:to>
    <xdr:cxnSp macro="">
      <xdr:nvCxnSpPr>
        <xdr:cNvPr id="426" name="直線コネクタ 425"/>
        <xdr:cNvCxnSpPr/>
      </xdr:nvCxnSpPr>
      <xdr:spPr>
        <a:xfrm flipV="1">
          <a:off x="14782800" y="13534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12700</xdr:rowOff>
    </xdr:from>
    <xdr:to>
      <xdr:col>21</xdr:col>
      <xdr:colOff>361950</xdr:colOff>
      <xdr:row>79</xdr:row>
      <xdr:rowOff>35561</xdr:rowOff>
    </xdr:to>
    <xdr:cxnSp macro="">
      <xdr:nvCxnSpPr>
        <xdr:cNvPr id="429" name="直線コネクタ 428"/>
        <xdr:cNvCxnSpPr/>
      </xdr:nvCxnSpPr>
      <xdr:spPr>
        <a:xfrm flipV="1">
          <a:off x="13893800" y="13557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8889</xdr:rowOff>
    </xdr:from>
    <xdr:to>
      <xdr:col>20</xdr:col>
      <xdr:colOff>158750</xdr:colOff>
      <xdr:row>79</xdr:row>
      <xdr:rowOff>35561</xdr:rowOff>
    </xdr:to>
    <xdr:cxnSp macro="">
      <xdr:nvCxnSpPr>
        <xdr:cNvPr id="432" name="直線コネクタ 431"/>
        <xdr:cNvCxnSpPr/>
      </xdr:nvCxnSpPr>
      <xdr:spPr>
        <a:xfrm>
          <a:off x="13004800" y="1338198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106680</xdr:rowOff>
    </xdr:from>
    <xdr:to>
      <xdr:col>24</xdr:col>
      <xdr:colOff>82550</xdr:colOff>
      <xdr:row>79</xdr:row>
      <xdr:rowOff>36830</xdr:rowOff>
    </xdr:to>
    <xdr:sp macro="" textlink="">
      <xdr:nvSpPr>
        <xdr:cNvPr id="442" name="円/楕円 441"/>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78757</xdr:rowOff>
    </xdr:from>
    <xdr:ext cx="762000" cy="259045"/>
    <xdr:sp macro="" textlink="">
      <xdr:nvSpPr>
        <xdr:cNvPr id="443"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110489</xdr:rowOff>
    </xdr:from>
    <xdr:to>
      <xdr:col>22</xdr:col>
      <xdr:colOff>615950</xdr:colOff>
      <xdr:row>79</xdr:row>
      <xdr:rowOff>40639</xdr:rowOff>
    </xdr:to>
    <xdr:sp macro="" textlink="">
      <xdr:nvSpPr>
        <xdr:cNvPr id="444" name="円/楕円 443"/>
        <xdr:cNvSpPr/>
      </xdr:nvSpPr>
      <xdr:spPr>
        <a:xfrm>
          <a:off x="15621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25416</xdr:rowOff>
    </xdr:from>
    <xdr:ext cx="736600" cy="259045"/>
    <xdr:sp macro="" textlink="">
      <xdr:nvSpPr>
        <xdr:cNvPr id="445" name="テキスト ボックス 444"/>
        <xdr:cNvSpPr txBox="1"/>
      </xdr:nvSpPr>
      <xdr:spPr>
        <a:xfrm>
          <a:off x="15290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133350</xdr:rowOff>
    </xdr:from>
    <xdr:to>
      <xdr:col>21</xdr:col>
      <xdr:colOff>412750</xdr:colOff>
      <xdr:row>79</xdr:row>
      <xdr:rowOff>63500</xdr:rowOff>
    </xdr:to>
    <xdr:sp macro="" textlink="">
      <xdr:nvSpPr>
        <xdr:cNvPr id="446" name="円/楕円 445"/>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48277</xdr:rowOff>
    </xdr:from>
    <xdr:ext cx="762000" cy="259045"/>
    <xdr:sp macro="" textlink="">
      <xdr:nvSpPr>
        <xdr:cNvPr id="447" name="テキスト ボックス 446"/>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156211</xdr:rowOff>
    </xdr:from>
    <xdr:to>
      <xdr:col>20</xdr:col>
      <xdr:colOff>209550</xdr:colOff>
      <xdr:row>79</xdr:row>
      <xdr:rowOff>86361</xdr:rowOff>
    </xdr:to>
    <xdr:sp macro="" textlink="">
      <xdr:nvSpPr>
        <xdr:cNvPr id="448" name="円/楕円 447"/>
        <xdr:cNvSpPr/>
      </xdr:nvSpPr>
      <xdr:spPr>
        <a:xfrm>
          <a:off x="13843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71138</xdr:rowOff>
    </xdr:from>
    <xdr:ext cx="762000" cy="259045"/>
    <xdr:sp macro="" textlink="">
      <xdr:nvSpPr>
        <xdr:cNvPr id="449" name="テキスト ボックス 448"/>
        <xdr:cNvSpPr txBox="1"/>
      </xdr:nvSpPr>
      <xdr:spPr>
        <a:xfrm>
          <a:off x="13512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129539</xdr:rowOff>
    </xdr:from>
    <xdr:to>
      <xdr:col>19</xdr:col>
      <xdr:colOff>6350</xdr:colOff>
      <xdr:row>78</xdr:row>
      <xdr:rowOff>59689</xdr:rowOff>
    </xdr:to>
    <xdr:sp macro="" textlink="">
      <xdr:nvSpPr>
        <xdr:cNvPr id="450" name="円/楕円 449"/>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44466</xdr:rowOff>
    </xdr:from>
    <xdr:ext cx="762000" cy="259045"/>
    <xdr:sp macro="" textlink="">
      <xdr:nvSpPr>
        <xdr:cNvPr id="451" name="テキスト ボックス 450"/>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茨城県鹿嶋市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75508</xdr:rowOff>
    </xdr:from>
    <xdr:to>
      <xdr:col>4</xdr:col>
      <xdr:colOff>1117600</xdr:colOff>
      <xdr:row>17</xdr:row>
      <xdr:rowOff>77641</xdr:rowOff>
    </xdr:to>
    <xdr:cxnSp macro="">
      <xdr:nvCxnSpPr>
        <xdr:cNvPr id="50" name="直線コネクタ 49"/>
        <xdr:cNvCxnSpPr/>
      </xdr:nvCxnSpPr>
      <xdr:spPr bwMode="auto">
        <a:xfrm>
          <a:off x="5003800" y="3037783"/>
          <a:ext cx="647700" cy="2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9766</xdr:rowOff>
    </xdr:from>
    <xdr:to>
      <xdr:col>4</xdr:col>
      <xdr:colOff>469900</xdr:colOff>
      <xdr:row>17</xdr:row>
      <xdr:rowOff>75508</xdr:rowOff>
    </xdr:to>
    <xdr:cxnSp macro="">
      <xdr:nvCxnSpPr>
        <xdr:cNvPr id="53" name="直線コネクタ 52"/>
        <xdr:cNvCxnSpPr/>
      </xdr:nvCxnSpPr>
      <xdr:spPr bwMode="auto">
        <a:xfrm>
          <a:off x="4305300" y="2972041"/>
          <a:ext cx="698500" cy="65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156070</xdr:rowOff>
    </xdr:from>
    <xdr:to>
      <xdr:col>3</xdr:col>
      <xdr:colOff>904875</xdr:colOff>
      <xdr:row>17</xdr:row>
      <xdr:rowOff>9766</xdr:rowOff>
    </xdr:to>
    <xdr:cxnSp macro="">
      <xdr:nvCxnSpPr>
        <xdr:cNvPr id="56" name="直線コネクタ 55"/>
        <xdr:cNvCxnSpPr/>
      </xdr:nvCxnSpPr>
      <xdr:spPr bwMode="auto">
        <a:xfrm>
          <a:off x="3606800" y="2946895"/>
          <a:ext cx="698500" cy="2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87643</xdr:rowOff>
    </xdr:from>
    <xdr:to>
      <xdr:col>3</xdr:col>
      <xdr:colOff>206375</xdr:colOff>
      <xdr:row>16</xdr:row>
      <xdr:rowOff>156070</xdr:rowOff>
    </xdr:to>
    <xdr:cxnSp macro="">
      <xdr:nvCxnSpPr>
        <xdr:cNvPr id="59" name="直線コネクタ 58"/>
        <xdr:cNvCxnSpPr/>
      </xdr:nvCxnSpPr>
      <xdr:spPr bwMode="auto">
        <a:xfrm>
          <a:off x="2908300" y="2878468"/>
          <a:ext cx="698500" cy="68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26841</xdr:rowOff>
    </xdr:from>
    <xdr:to>
      <xdr:col>5</xdr:col>
      <xdr:colOff>34925</xdr:colOff>
      <xdr:row>17</xdr:row>
      <xdr:rowOff>128441</xdr:rowOff>
    </xdr:to>
    <xdr:sp macro="" textlink="">
      <xdr:nvSpPr>
        <xdr:cNvPr id="69" name="円/楕円 68"/>
        <xdr:cNvSpPr/>
      </xdr:nvSpPr>
      <xdr:spPr bwMode="auto">
        <a:xfrm>
          <a:off x="5600700" y="2989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170368</xdr:rowOff>
    </xdr:from>
    <xdr:ext cx="762000" cy="259045"/>
    <xdr:sp macro="" textlink="">
      <xdr:nvSpPr>
        <xdr:cNvPr id="70" name="人口1人当たり決算額の推移該当値テキスト130"/>
        <xdr:cNvSpPr txBox="1"/>
      </xdr:nvSpPr>
      <xdr:spPr>
        <a:xfrm>
          <a:off x="5740400" y="296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67,091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24708</xdr:rowOff>
    </xdr:from>
    <xdr:to>
      <xdr:col>4</xdr:col>
      <xdr:colOff>520700</xdr:colOff>
      <xdr:row>17</xdr:row>
      <xdr:rowOff>126308</xdr:rowOff>
    </xdr:to>
    <xdr:sp macro="" textlink="">
      <xdr:nvSpPr>
        <xdr:cNvPr id="71" name="円/楕円 70"/>
        <xdr:cNvSpPr/>
      </xdr:nvSpPr>
      <xdr:spPr bwMode="auto">
        <a:xfrm>
          <a:off x="4953000" y="298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111085</xdr:rowOff>
    </xdr:from>
    <xdr:ext cx="736600" cy="259045"/>
    <xdr:sp macro="" textlink="">
      <xdr:nvSpPr>
        <xdr:cNvPr id="72" name="テキスト ボックス 71"/>
        <xdr:cNvSpPr txBox="1"/>
      </xdr:nvSpPr>
      <xdr:spPr>
        <a:xfrm>
          <a:off x="4622800" y="307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67,203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130416</xdr:rowOff>
    </xdr:from>
    <xdr:to>
      <xdr:col>3</xdr:col>
      <xdr:colOff>955675</xdr:colOff>
      <xdr:row>17</xdr:row>
      <xdr:rowOff>60566</xdr:rowOff>
    </xdr:to>
    <xdr:sp macro="" textlink="">
      <xdr:nvSpPr>
        <xdr:cNvPr id="73" name="円/楕円 72"/>
        <xdr:cNvSpPr/>
      </xdr:nvSpPr>
      <xdr:spPr bwMode="auto">
        <a:xfrm>
          <a:off x="4254500" y="2921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45343</xdr:rowOff>
    </xdr:from>
    <xdr:ext cx="762000" cy="259045"/>
    <xdr:sp macro="" textlink="">
      <xdr:nvSpPr>
        <xdr:cNvPr id="74" name="テキスト ボックス 73"/>
        <xdr:cNvSpPr txBox="1"/>
      </xdr:nvSpPr>
      <xdr:spPr>
        <a:xfrm>
          <a:off x="3924300" y="300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70,654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105270</xdr:rowOff>
    </xdr:from>
    <xdr:to>
      <xdr:col>3</xdr:col>
      <xdr:colOff>257175</xdr:colOff>
      <xdr:row>17</xdr:row>
      <xdr:rowOff>35420</xdr:rowOff>
    </xdr:to>
    <xdr:sp macro="" textlink="">
      <xdr:nvSpPr>
        <xdr:cNvPr id="75" name="円/楕円 74"/>
        <xdr:cNvSpPr/>
      </xdr:nvSpPr>
      <xdr:spPr bwMode="auto">
        <a:xfrm>
          <a:off x="3556000" y="289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20197</xdr:rowOff>
    </xdr:from>
    <xdr:ext cx="762000" cy="259045"/>
    <xdr:sp macro="" textlink="">
      <xdr:nvSpPr>
        <xdr:cNvPr id="76" name="テキスト ボックス 75"/>
        <xdr:cNvSpPr txBox="1"/>
      </xdr:nvSpPr>
      <xdr:spPr>
        <a:xfrm>
          <a:off x="3225800" y="29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71,974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36843</xdr:rowOff>
    </xdr:from>
    <xdr:to>
      <xdr:col>2</xdr:col>
      <xdr:colOff>692150</xdr:colOff>
      <xdr:row>16</xdr:row>
      <xdr:rowOff>138443</xdr:rowOff>
    </xdr:to>
    <xdr:sp macro="" textlink="">
      <xdr:nvSpPr>
        <xdr:cNvPr id="77" name="円/楕円 76"/>
        <xdr:cNvSpPr/>
      </xdr:nvSpPr>
      <xdr:spPr bwMode="auto">
        <a:xfrm>
          <a:off x="2857500" y="2827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123220</xdr:rowOff>
    </xdr:from>
    <xdr:ext cx="762000" cy="259045"/>
    <xdr:sp macro="" textlink="">
      <xdr:nvSpPr>
        <xdr:cNvPr id="78" name="テキスト ボックス 77"/>
        <xdr:cNvSpPr txBox="1"/>
      </xdr:nvSpPr>
      <xdr:spPr>
        <a:xfrm>
          <a:off x="2527300" y="291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265783</xdr:rowOff>
    </xdr:from>
    <xdr:to>
      <xdr:col>4</xdr:col>
      <xdr:colOff>1117600</xdr:colOff>
      <xdr:row>36</xdr:row>
      <xdr:rowOff>162227</xdr:rowOff>
    </xdr:to>
    <xdr:cxnSp macro="">
      <xdr:nvCxnSpPr>
        <xdr:cNvPr id="110" name="直線コネクタ 109"/>
        <xdr:cNvCxnSpPr/>
      </xdr:nvCxnSpPr>
      <xdr:spPr bwMode="auto">
        <a:xfrm>
          <a:off x="5003800" y="6533233"/>
          <a:ext cx="647700" cy="582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265783</xdr:rowOff>
    </xdr:from>
    <xdr:to>
      <xdr:col>4</xdr:col>
      <xdr:colOff>469900</xdr:colOff>
      <xdr:row>36</xdr:row>
      <xdr:rowOff>97305</xdr:rowOff>
    </xdr:to>
    <xdr:cxnSp macro="">
      <xdr:nvCxnSpPr>
        <xdr:cNvPr id="113" name="直線コネクタ 112"/>
        <xdr:cNvCxnSpPr/>
      </xdr:nvCxnSpPr>
      <xdr:spPr bwMode="auto">
        <a:xfrm flipV="1">
          <a:off x="4305300" y="6533233"/>
          <a:ext cx="698500" cy="517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338981</xdr:rowOff>
    </xdr:from>
    <xdr:to>
      <xdr:col>3</xdr:col>
      <xdr:colOff>904875</xdr:colOff>
      <xdr:row>36</xdr:row>
      <xdr:rowOff>97305</xdr:rowOff>
    </xdr:to>
    <xdr:cxnSp macro="">
      <xdr:nvCxnSpPr>
        <xdr:cNvPr id="116" name="直線コネクタ 115"/>
        <xdr:cNvCxnSpPr/>
      </xdr:nvCxnSpPr>
      <xdr:spPr bwMode="auto">
        <a:xfrm>
          <a:off x="3606800" y="6949331"/>
          <a:ext cx="698500" cy="101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260045</xdr:rowOff>
    </xdr:from>
    <xdr:to>
      <xdr:col>3</xdr:col>
      <xdr:colOff>206375</xdr:colOff>
      <xdr:row>35</xdr:row>
      <xdr:rowOff>338981</xdr:rowOff>
    </xdr:to>
    <xdr:cxnSp macro="">
      <xdr:nvCxnSpPr>
        <xdr:cNvPr id="119" name="直線コネクタ 118"/>
        <xdr:cNvCxnSpPr/>
      </xdr:nvCxnSpPr>
      <xdr:spPr bwMode="auto">
        <a:xfrm>
          <a:off x="2908300" y="6870395"/>
          <a:ext cx="698500" cy="78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111427</xdr:rowOff>
    </xdr:from>
    <xdr:to>
      <xdr:col>5</xdr:col>
      <xdr:colOff>34925</xdr:colOff>
      <xdr:row>37</xdr:row>
      <xdr:rowOff>41577</xdr:rowOff>
    </xdr:to>
    <xdr:sp macro="" textlink="">
      <xdr:nvSpPr>
        <xdr:cNvPr id="129" name="円/楕円 128"/>
        <xdr:cNvSpPr/>
      </xdr:nvSpPr>
      <xdr:spPr bwMode="auto">
        <a:xfrm>
          <a:off x="5600700" y="7064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83504</xdr:rowOff>
    </xdr:from>
    <xdr:ext cx="762000" cy="259045"/>
    <xdr:sp macro="" textlink="">
      <xdr:nvSpPr>
        <xdr:cNvPr id="130" name="人口1人当たり決算額の推移該当値テキスト445"/>
        <xdr:cNvSpPr txBox="1"/>
      </xdr:nvSpPr>
      <xdr:spPr>
        <a:xfrm>
          <a:off x="5740400" y="703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15,959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214983</xdr:rowOff>
    </xdr:from>
    <xdr:to>
      <xdr:col>4</xdr:col>
      <xdr:colOff>520700</xdr:colOff>
      <xdr:row>34</xdr:row>
      <xdr:rowOff>316583</xdr:rowOff>
    </xdr:to>
    <xdr:sp macro="" textlink="">
      <xdr:nvSpPr>
        <xdr:cNvPr id="131" name="円/楕円 130"/>
        <xdr:cNvSpPr/>
      </xdr:nvSpPr>
      <xdr:spPr bwMode="auto">
        <a:xfrm>
          <a:off x="4953000" y="648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326760</xdr:rowOff>
    </xdr:from>
    <xdr:ext cx="736600" cy="259045"/>
    <xdr:sp macro="" textlink="">
      <xdr:nvSpPr>
        <xdr:cNvPr id="132" name="テキスト ボックス 131"/>
        <xdr:cNvSpPr txBox="1"/>
      </xdr:nvSpPr>
      <xdr:spPr>
        <a:xfrm>
          <a:off x="4622800" y="6251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41,429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46505</xdr:rowOff>
    </xdr:from>
    <xdr:to>
      <xdr:col>3</xdr:col>
      <xdr:colOff>955675</xdr:colOff>
      <xdr:row>36</xdr:row>
      <xdr:rowOff>148105</xdr:rowOff>
    </xdr:to>
    <xdr:sp macro="" textlink="">
      <xdr:nvSpPr>
        <xdr:cNvPr id="133" name="円/楕円 132"/>
        <xdr:cNvSpPr/>
      </xdr:nvSpPr>
      <xdr:spPr bwMode="auto">
        <a:xfrm>
          <a:off x="4254500" y="6999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132882</xdr:rowOff>
    </xdr:from>
    <xdr:ext cx="762000" cy="259045"/>
    <xdr:sp macro="" textlink="">
      <xdr:nvSpPr>
        <xdr:cNvPr id="134" name="テキスト ボックス 133"/>
        <xdr:cNvSpPr txBox="1"/>
      </xdr:nvSpPr>
      <xdr:spPr>
        <a:xfrm>
          <a:off x="3924300" y="708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288181</xdr:rowOff>
    </xdr:from>
    <xdr:to>
      <xdr:col>3</xdr:col>
      <xdr:colOff>257175</xdr:colOff>
      <xdr:row>36</xdr:row>
      <xdr:rowOff>46881</xdr:rowOff>
    </xdr:to>
    <xdr:sp macro="" textlink="">
      <xdr:nvSpPr>
        <xdr:cNvPr id="135" name="円/楕円 134"/>
        <xdr:cNvSpPr/>
      </xdr:nvSpPr>
      <xdr:spPr bwMode="auto">
        <a:xfrm>
          <a:off x="3556000" y="689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31658</xdr:rowOff>
    </xdr:from>
    <xdr:ext cx="762000" cy="259045"/>
    <xdr:sp macro="" textlink="">
      <xdr:nvSpPr>
        <xdr:cNvPr id="136" name="テキスト ボックス 135"/>
        <xdr:cNvSpPr txBox="1"/>
      </xdr:nvSpPr>
      <xdr:spPr>
        <a:xfrm>
          <a:off x="3225800" y="698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23,227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209245</xdr:rowOff>
    </xdr:from>
    <xdr:to>
      <xdr:col>2</xdr:col>
      <xdr:colOff>692150</xdr:colOff>
      <xdr:row>35</xdr:row>
      <xdr:rowOff>310845</xdr:rowOff>
    </xdr:to>
    <xdr:sp macro="" textlink="">
      <xdr:nvSpPr>
        <xdr:cNvPr id="137" name="円/楕円 136"/>
        <xdr:cNvSpPr/>
      </xdr:nvSpPr>
      <xdr:spPr bwMode="auto">
        <a:xfrm>
          <a:off x="2857500" y="6819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295622</xdr:rowOff>
    </xdr:from>
    <xdr:ext cx="762000" cy="259045"/>
    <xdr:sp macro="" textlink="">
      <xdr:nvSpPr>
        <xdr:cNvPr id="138" name="テキスト ボックス 137"/>
        <xdr:cNvSpPr txBox="1"/>
      </xdr:nvSpPr>
      <xdr:spPr>
        <a:xfrm>
          <a:off x="2527300" y="690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平成</a:t>
          </a:r>
          <a:r>
            <a:rPr kumimoji="1" lang="en-US" altLang="ja-JP" sz="1350">
              <a:latin typeface="ＭＳ ゴシック" pitchFamily="49" charset="-128"/>
              <a:ea typeface="ＭＳ ゴシック" pitchFamily="49" charset="-128"/>
            </a:rPr>
            <a:t>25</a:t>
          </a:r>
          <a:r>
            <a:rPr kumimoji="1" lang="ja-JP" altLang="en-US" sz="1350">
              <a:latin typeface="ＭＳ ゴシック" pitchFamily="49" charset="-128"/>
              <a:ea typeface="ＭＳ ゴシック" pitchFamily="49" charset="-128"/>
            </a:rPr>
            <a:t>年度に標準財政規模が増加，あわせて予算編成時の財源調整のための取り崩し等により財政調整基金残高が減少したことで，財政規模に対する基金残高の比率が減少している。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実質収支額の比率は，平成</a:t>
          </a:r>
          <a:r>
            <a:rPr kumimoji="1" lang="en-US" altLang="ja-JP" sz="1350">
              <a:latin typeface="ＭＳ ゴシック" pitchFamily="49" charset="-128"/>
              <a:ea typeface="ＭＳ ゴシック" pitchFamily="49" charset="-128"/>
            </a:rPr>
            <a:t>23</a:t>
          </a:r>
          <a:r>
            <a:rPr kumimoji="1" lang="ja-JP" altLang="en-US" sz="1350">
              <a:latin typeface="ＭＳ ゴシック" pitchFamily="49" charset="-128"/>
              <a:ea typeface="ＭＳ ゴシック" pitchFamily="49" charset="-128"/>
            </a:rPr>
            <a:t>年度，平成</a:t>
          </a:r>
          <a:r>
            <a:rPr kumimoji="1" lang="en-US" altLang="ja-JP" sz="1350">
              <a:latin typeface="ＭＳ ゴシック" pitchFamily="49" charset="-128"/>
              <a:ea typeface="ＭＳ ゴシック" pitchFamily="49" charset="-128"/>
            </a:rPr>
            <a:t>24</a:t>
          </a:r>
          <a:r>
            <a:rPr kumimoji="1" lang="ja-JP" altLang="en-US" sz="1350">
              <a:latin typeface="ＭＳ ゴシック" pitchFamily="49" charset="-128"/>
              <a:ea typeface="ＭＳ ゴシック" pitchFamily="49" charset="-128"/>
            </a:rPr>
            <a:t>年度に復旧・復興関連事業に伴う震災復興特別交付税の増があったが，平成</a:t>
          </a:r>
          <a:r>
            <a:rPr kumimoji="1" lang="en-US" altLang="ja-JP" sz="1350">
              <a:latin typeface="ＭＳ ゴシック" pitchFamily="49" charset="-128"/>
              <a:ea typeface="ＭＳ ゴシック" pitchFamily="49" charset="-128"/>
            </a:rPr>
            <a:t>25</a:t>
          </a:r>
          <a:r>
            <a:rPr kumimoji="1" lang="ja-JP" altLang="en-US" sz="1350">
              <a:latin typeface="ＭＳ ゴシック" pitchFamily="49" charset="-128"/>
              <a:ea typeface="ＭＳ ゴシック" pitchFamily="49" charset="-128"/>
            </a:rPr>
            <a:t>年度には震災前並みに戻っている。実質単年度収支の比率は，平井東部土地区画整理事業に係る繰出金が平成</a:t>
          </a:r>
          <a:r>
            <a:rPr kumimoji="1" lang="en-US" altLang="ja-JP" sz="1350">
              <a:latin typeface="ＭＳ ゴシック" pitchFamily="49" charset="-128"/>
              <a:ea typeface="ＭＳ ゴシック" pitchFamily="49" charset="-128"/>
            </a:rPr>
            <a:t>25</a:t>
          </a:r>
          <a:r>
            <a:rPr kumimoji="1" lang="ja-JP" altLang="en-US" sz="1350">
              <a:latin typeface="ＭＳ ゴシック" pitchFamily="49" charset="-128"/>
              <a:ea typeface="ＭＳ ゴシック" pitchFamily="49" charset="-128"/>
            </a:rPr>
            <a:t>年度に減少したことにより増となっている。引き続き適正な予算執行に努める。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連結実質赤字比率の算定を始めた平成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年度決算）以降，一般会計及び特別会計に赤字は生じていない。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近年の新規起債抑制などにより元利償還金の額は減少傾向にある。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算入公債費等については，災害復旧費等に係る基準財政需要額の増により増加した。</a:t>
          </a:r>
          <a:endParaRPr lang="ja-JP" altLang="ja-JP" sz="1400">
            <a:effectLst/>
          </a:endParaRPr>
        </a:p>
        <a:p>
          <a:r>
            <a:rPr kumimoji="1" lang="ja-JP" altLang="en-US" sz="1400">
              <a:latin typeface="ＭＳ ゴシック" pitchFamily="49" charset="-128"/>
              <a:ea typeface="ＭＳ ゴシック" pitchFamily="49" charset="-128"/>
            </a:rPr>
            <a:t>また，平成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年度に一時的に増加した公営企業債の元利償還金に対する繰入金が平成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年度に減少したことで，実質公債費比率の分子が減少した。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増加したものの，公共下水道特別会計等における起債残高の減により公営企業債等繰入見込額が減，一部事務組合の起債残高の減により組合等負担等見込額が減となり，全体として将来負担額が減少した。また，将来負担額から控除される充当可能財源等が，国民健康保険支払準備基金，介護給付費準備基金が増加したことにより増となり，将来負担比率の分子全体が減少した。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27359223</v>
      </c>
      <c r="BO4" s="349"/>
      <c r="BP4" s="349"/>
      <c r="BQ4" s="349"/>
      <c r="BR4" s="349"/>
      <c r="BS4" s="349"/>
      <c r="BT4" s="349"/>
      <c r="BU4" s="350"/>
      <c r="BV4" s="348">
        <v>28025787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4.8</v>
      </c>
      <c r="CU4" s="355"/>
      <c r="CV4" s="355"/>
      <c r="CW4" s="355"/>
      <c r="CX4" s="355"/>
      <c r="CY4" s="355"/>
      <c r="CZ4" s="355"/>
      <c r="DA4" s="356"/>
      <c r="DB4" s="354">
        <v>11.3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25232246</v>
      </c>
      <c r="BO5" s="386"/>
      <c r="BP5" s="386"/>
      <c r="BQ5" s="386"/>
      <c r="BR5" s="386"/>
      <c r="BS5" s="386"/>
      <c r="BT5" s="386"/>
      <c r="BU5" s="387"/>
      <c r="BV5" s="385">
        <v>25361417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89.4</v>
      </c>
      <c r="CU5" s="383"/>
      <c r="CV5" s="383"/>
      <c r="CW5" s="383"/>
      <c r="CX5" s="383"/>
      <c r="CY5" s="383"/>
      <c r="CZ5" s="383"/>
      <c r="DA5" s="384"/>
      <c r="DB5" s="382">
        <v>89.4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2126977</v>
      </c>
      <c r="BO6" s="386"/>
      <c r="BP6" s="386"/>
      <c r="BQ6" s="386"/>
      <c r="BR6" s="386"/>
      <c r="BS6" s="386"/>
      <c r="BT6" s="386"/>
      <c r="BU6" s="387"/>
      <c r="BV6" s="385">
        <v>2664370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96.8</v>
      </c>
      <c r="CU6" s="423"/>
      <c r="CV6" s="423"/>
      <c r="CW6" s="423"/>
      <c r="CX6" s="423"/>
      <c r="CY6" s="423"/>
      <c r="CZ6" s="423"/>
      <c r="DA6" s="424"/>
      <c r="DB6" s="422">
        <v>97.6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1460178</v>
      </c>
      <c r="BO7" s="386"/>
      <c r="BP7" s="386"/>
      <c r="BQ7" s="386"/>
      <c r="BR7" s="386"/>
      <c r="BS7" s="386"/>
      <c r="BT7" s="386"/>
      <c r="BU7" s="387"/>
      <c r="BV7" s="385">
        <v>1147076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13752059</v>
      </c>
      <c r="CU7" s="386"/>
      <c r="CV7" s="386"/>
      <c r="CW7" s="386"/>
      <c r="CX7" s="386"/>
      <c r="CY7" s="386"/>
      <c r="CZ7" s="386"/>
      <c r="DA7" s="387"/>
      <c r="DB7" s="385">
        <v>13461905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666799</v>
      </c>
      <c r="BO8" s="386"/>
      <c r="BP8" s="386"/>
      <c r="BQ8" s="386"/>
      <c r="BR8" s="386"/>
      <c r="BS8" s="386"/>
      <c r="BT8" s="386"/>
      <c r="BU8" s="387"/>
      <c r="BV8" s="385">
        <v>1517294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0.98</v>
      </c>
      <c r="CU8" s="426"/>
      <c r="CV8" s="426"/>
      <c r="CW8" s="426"/>
      <c r="CX8" s="426"/>
      <c r="CY8" s="426"/>
      <c r="CZ8" s="426"/>
      <c r="DA8" s="427"/>
      <c r="DB8" s="425">
        <v>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66093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-850495</v>
      </c>
      <c r="BO9" s="386"/>
      <c r="BP9" s="386"/>
      <c r="BQ9" s="386"/>
      <c r="BR9" s="386"/>
      <c r="BS9" s="386"/>
      <c r="BT9" s="386"/>
      <c r="BU9" s="387"/>
      <c r="BV9" s="385">
        <v>-1167008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10.199999999999999</v>
      </c>
      <c r="CU9" s="383"/>
      <c r="CV9" s="383"/>
      <c r="CW9" s="383"/>
      <c r="CX9" s="383"/>
      <c r="CY9" s="383"/>
      <c r="CZ9" s="383"/>
      <c r="DA9" s="384"/>
      <c r="DB9" s="382">
        <v>9.1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64435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1560</v>
      </c>
      <c r="BO10" s="386"/>
      <c r="BP10" s="386"/>
      <c r="BQ10" s="386"/>
      <c r="BR10" s="386"/>
      <c r="BS10" s="386"/>
      <c r="BT10" s="386"/>
      <c r="BU10" s="387"/>
      <c r="BV10" s="385">
        <v>1809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73</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68090</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1000000</v>
      </c>
      <c r="BO12" s="386"/>
      <c r="BP12" s="386"/>
      <c r="BQ12" s="386"/>
      <c r="BR12" s="386"/>
      <c r="BS12" s="386"/>
      <c r="BT12" s="386"/>
      <c r="BU12" s="387"/>
      <c r="BV12" s="385">
        <v>2139600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67307</v>
      </c>
      <c r="S13" s="467"/>
      <c r="T13" s="467"/>
      <c r="U13" s="467"/>
      <c r="V13" s="468"/>
      <c r="W13" s="401" t="s">
        <v>122</v>
      </c>
      <c r="X13" s="402"/>
      <c r="Y13" s="402"/>
      <c r="Z13" s="402"/>
      <c r="AA13" s="402"/>
      <c r="AB13" s="392"/>
      <c r="AC13" s="436">
        <v>815</v>
      </c>
      <c r="AD13" s="437"/>
      <c r="AE13" s="437"/>
      <c r="AF13" s="437"/>
      <c r="AG13" s="476"/>
      <c r="AH13" s="436">
        <v>1272</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-1848862</v>
      </c>
      <c r="BO13" s="386"/>
      <c r="BP13" s="386"/>
      <c r="BQ13" s="386"/>
      <c r="BR13" s="386"/>
      <c r="BS13" s="386"/>
      <c r="BT13" s="386"/>
      <c r="BU13" s="387"/>
      <c r="BV13" s="385">
        <v>-3304799</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14.2</v>
      </c>
      <c r="CU13" s="383"/>
      <c r="CV13" s="383"/>
      <c r="CW13" s="383"/>
      <c r="CX13" s="383"/>
      <c r="CY13" s="383"/>
      <c r="CZ13" s="383"/>
      <c r="DA13" s="384"/>
      <c r="DB13" s="382">
        <v>15.3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67889</v>
      </c>
      <c r="S14" s="467"/>
      <c r="T14" s="467"/>
      <c r="U14" s="467"/>
      <c r="V14" s="468"/>
      <c r="W14" s="375"/>
      <c r="X14" s="376"/>
      <c r="Y14" s="376"/>
      <c r="Z14" s="376"/>
      <c r="AA14" s="376"/>
      <c r="AB14" s="365"/>
      <c r="AC14" s="469">
        <v>3.1</v>
      </c>
      <c r="AD14" s="470"/>
      <c r="AE14" s="470"/>
      <c r="AF14" s="470"/>
      <c r="AG14" s="471"/>
      <c r="AH14" s="469">
        <v>4.2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43.2</v>
      </c>
      <c r="CU14" s="481"/>
      <c r="CV14" s="481"/>
      <c r="CW14" s="481"/>
      <c r="CX14" s="481"/>
      <c r="CY14" s="481"/>
      <c r="CZ14" s="481"/>
      <c r="DA14" s="482"/>
      <c r="DB14" s="480">
        <v>52.3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67126</v>
      </c>
      <c r="S15" s="467"/>
      <c r="T15" s="467"/>
      <c r="U15" s="467"/>
      <c r="V15" s="468"/>
      <c r="W15" s="401" t="s">
        <v>128</v>
      </c>
      <c r="X15" s="402"/>
      <c r="Y15" s="402"/>
      <c r="Z15" s="402"/>
      <c r="AA15" s="402"/>
      <c r="AB15" s="392"/>
      <c r="AC15" s="436">
        <v>9078</v>
      </c>
      <c r="AD15" s="437"/>
      <c r="AE15" s="437"/>
      <c r="AF15" s="437"/>
      <c r="AG15" s="476"/>
      <c r="AH15" s="436">
        <v>10439</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9608957</v>
      </c>
      <c r="BO15" s="349"/>
      <c r="BP15" s="349"/>
      <c r="BQ15" s="349"/>
      <c r="BR15" s="349"/>
      <c r="BS15" s="349"/>
      <c r="BT15" s="349"/>
      <c r="BU15" s="350"/>
      <c r="BV15" s="348">
        <v>9290636</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34.4</v>
      </c>
      <c r="AD16" s="470"/>
      <c r="AE16" s="470"/>
      <c r="AF16" s="470"/>
      <c r="AG16" s="471"/>
      <c r="AH16" s="469">
        <v>34.5</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9785143</v>
      </c>
      <c r="BO16" s="386"/>
      <c r="BP16" s="386"/>
      <c r="BQ16" s="386"/>
      <c r="BR16" s="386"/>
      <c r="BS16" s="386"/>
      <c r="BT16" s="386"/>
      <c r="BU16" s="387"/>
      <c r="BV16" s="385">
        <v>9513092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16487</v>
      </c>
      <c r="AD17" s="437"/>
      <c r="AE17" s="437"/>
      <c r="AF17" s="437"/>
      <c r="AG17" s="476"/>
      <c r="AH17" s="436">
        <v>18040</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12485117</v>
      </c>
      <c r="BO17" s="386"/>
      <c r="BP17" s="386"/>
      <c r="BQ17" s="386"/>
      <c r="BR17" s="386"/>
      <c r="BS17" s="386"/>
      <c r="BT17" s="386"/>
      <c r="BU17" s="387"/>
      <c r="BV17" s="385">
        <v>12063135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106.09</v>
      </c>
      <c r="M18" s="498"/>
      <c r="N18" s="498"/>
      <c r="O18" s="498"/>
      <c r="P18" s="498"/>
      <c r="Q18" s="498"/>
      <c r="R18" s="499"/>
      <c r="S18" s="499"/>
      <c r="T18" s="499"/>
      <c r="U18" s="499"/>
      <c r="V18" s="500"/>
      <c r="W18" s="403"/>
      <c r="X18" s="404"/>
      <c r="Y18" s="404"/>
      <c r="Z18" s="404"/>
      <c r="AA18" s="404"/>
      <c r="AB18" s="395"/>
      <c r="AC18" s="501">
        <v>62.5</v>
      </c>
      <c r="AD18" s="502"/>
      <c r="AE18" s="502"/>
      <c r="AF18" s="502"/>
      <c r="AG18" s="503"/>
      <c r="AH18" s="501">
        <v>59.6</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12427426</v>
      </c>
      <c r="BO18" s="386"/>
      <c r="BP18" s="386"/>
      <c r="BQ18" s="386"/>
      <c r="BR18" s="386"/>
      <c r="BS18" s="386"/>
      <c r="BT18" s="386"/>
      <c r="BU18" s="387"/>
      <c r="BV18" s="385">
        <v>12609147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623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17139866</v>
      </c>
      <c r="BO19" s="386"/>
      <c r="BP19" s="386"/>
      <c r="BQ19" s="386"/>
      <c r="BR19" s="386"/>
      <c r="BS19" s="386"/>
      <c r="BT19" s="386"/>
      <c r="BU19" s="387"/>
      <c r="BV19" s="385">
        <v>19391103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25199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1" t="s">
        <v>147</v>
      </c>
      <c r="AI22" s="402"/>
      <c r="AJ22" s="402"/>
      <c r="AK22" s="402"/>
      <c r="AL22" s="392"/>
      <c r="AM22" s="541" t="s">
        <v>148</v>
      </c>
      <c r="AN22" s="542"/>
      <c r="AO22" s="542"/>
      <c r="AP22" s="542"/>
      <c r="AQ22" s="542"/>
      <c r="AR22" s="543"/>
      <c r="AS22" s="524" t="s">
        <v>145</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149</v>
      </c>
      <c r="AZ23" s="346"/>
      <c r="BA23" s="346"/>
      <c r="BB23" s="346"/>
      <c r="BC23" s="346"/>
      <c r="BD23" s="346"/>
      <c r="BE23" s="346"/>
      <c r="BF23" s="346"/>
      <c r="BG23" s="346"/>
      <c r="BH23" s="346"/>
      <c r="BI23" s="346"/>
      <c r="BJ23" s="346"/>
      <c r="BK23" s="346"/>
      <c r="BL23" s="346"/>
      <c r="BM23" s="347"/>
      <c r="BN23" s="385">
        <v>16305052</v>
      </c>
      <c r="BO23" s="386"/>
      <c r="BP23" s="386"/>
      <c r="BQ23" s="386"/>
      <c r="BR23" s="386"/>
      <c r="BS23" s="386"/>
      <c r="BT23" s="386"/>
      <c r="BU23" s="387"/>
      <c r="BV23" s="385">
        <v>15951480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8360</v>
      </c>
      <c r="R24" s="437"/>
      <c r="S24" s="437"/>
      <c r="T24" s="437"/>
      <c r="U24" s="437"/>
      <c r="V24" s="476"/>
      <c r="W24" s="531"/>
      <c r="X24" s="519"/>
      <c r="Y24" s="520"/>
      <c r="Z24" s="435" t="s">
        <v>151</v>
      </c>
      <c r="AA24" s="415"/>
      <c r="AB24" s="415"/>
      <c r="AC24" s="415"/>
      <c r="AD24" s="415"/>
      <c r="AE24" s="415"/>
      <c r="AF24" s="415"/>
      <c r="AG24" s="416"/>
      <c r="AH24" s="436">
        <v>332</v>
      </c>
      <c r="AI24" s="437"/>
      <c r="AJ24" s="437"/>
      <c r="AK24" s="437"/>
      <c r="AL24" s="476"/>
      <c r="AM24" s="436">
        <v>1012268</v>
      </c>
      <c r="AN24" s="437"/>
      <c r="AO24" s="437"/>
      <c r="AP24" s="437"/>
      <c r="AQ24" s="437"/>
      <c r="AR24" s="476"/>
      <c r="AS24" s="436">
        <v>3049</v>
      </c>
      <c r="AT24" s="437"/>
      <c r="AU24" s="437"/>
      <c r="AV24" s="437"/>
      <c r="AW24" s="437"/>
      <c r="AX24" s="438"/>
      <c r="AY24" s="549" t="s">
        <v>152</v>
      </c>
      <c r="AZ24" s="550"/>
      <c r="BA24" s="550"/>
      <c r="BB24" s="550"/>
      <c r="BC24" s="550"/>
      <c r="BD24" s="550"/>
      <c r="BE24" s="550"/>
      <c r="BF24" s="550"/>
      <c r="BG24" s="550"/>
      <c r="BH24" s="550"/>
      <c r="BI24" s="550"/>
      <c r="BJ24" s="550"/>
      <c r="BK24" s="550"/>
      <c r="BL24" s="550"/>
      <c r="BM24" s="551"/>
      <c r="BN24" s="385">
        <v>12351728</v>
      </c>
      <c r="BO24" s="386"/>
      <c r="BP24" s="386"/>
      <c r="BQ24" s="386"/>
      <c r="BR24" s="386"/>
      <c r="BS24" s="386"/>
      <c r="BT24" s="386"/>
      <c r="BU24" s="387"/>
      <c r="BV24" s="385">
        <v>11568226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2</v>
      </c>
      <c r="M25" s="437"/>
      <c r="N25" s="437"/>
      <c r="O25" s="437"/>
      <c r="P25" s="476"/>
      <c r="Q25" s="436">
        <v>6670</v>
      </c>
      <c r="R25" s="437"/>
      <c r="S25" s="437"/>
      <c r="T25" s="437"/>
      <c r="U25" s="437"/>
      <c r="V25" s="476"/>
      <c r="W25" s="531"/>
      <c r="X25" s="519"/>
      <c r="Y25" s="520"/>
      <c r="Z25" s="435" t="s">
        <v>154</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1635097</v>
      </c>
      <c r="BO25" s="349"/>
      <c r="BP25" s="349"/>
      <c r="BQ25" s="349"/>
      <c r="BR25" s="349"/>
      <c r="BS25" s="349"/>
      <c r="BT25" s="349"/>
      <c r="BU25" s="350"/>
      <c r="BV25" s="348">
        <v>1835830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6020</v>
      </c>
      <c r="R26" s="437"/>
      <c r="S26" s="437"/>
      <c r="T26" s="437"/>
      <c r="U26" s="437"/>
      <c r="V26" s="476"/>
      <c r="W26" s="531"/>
      <c r="X26" s="519"/>
      <c r="Y26" s="520"/>
      <c r="Z26" s="435" t="s">
        <v>157</v>
      </c>
      <c r="AA26" s="539"/>
      <c r="AB26" s="539"/>
      <c r="AC26" s="539"/>
      <c r="AD26" s="539"/>
      <c r="AE26" s="539"/>
      <c r="AF26" s="539"/>
      <c r="AG26" s="540"/>
      <c r="AH26" s="436">
        <v>8</v>
      </c>
      <c r="AI26" s="437"/>
      <c r="AJ26" s="437"/>
      <c r="AK26" s="437"/>
      <c r="AL26" s="476"/>
      <c r="AM26" s="436">
        <v>28200</v>
      </c>
      <c r="AN26" s="437"/>
      <c r="AO26" s="437"/>
      <c r="AP26" s="437"/>
      <c r="AQ26" s="437"/>
      <c r="AR26" s="476"/>
      <c r="AS26" s="436">
        <v>3525</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3960</v>
      </c>
      <c r="R27" s="437"/>
      <c r="S27" s="437"/>
      <c r="T27" s="437"/>
      <c r="U27" s="437"/>
      <c r="V27" s="476"/>
      <c r="W27" s="531"/>
      <c r="X27" s="519"/>
      <c r="Y27" s="520"/>
      <c r="Z27" s="435" t="s">
        <v>160</v>
      </c>
      <c r="AA27" s="415"/>
      <c r="AB27" s="415"/>
      <c r="AC27" s="415"/>
      <c r="AD27" s="415"/>
      <c r="AE27" s="415"/>
      <c r="AF27" s="415"/>
      <c r="AG27" s="416"/>
      <c r="AH27" s="436">
        <v>32</v>
      </c>
      <c r="AI27" s="437"/>
      <c r="AJ27" s="437"/>
      <c r="AK27" s="437"/>
      <c r="AL27" s="476"/>
      <c r="AM27" s="436">
        <v>88079</v>
      </c>
      <c r="AN27" s="437"/>
      <c r="AO27" s="437"/>
      <c r="AP27" s="437"/>
      <c r="AQ27" s="437"/>
      <c r="AR27" s="476"/>
      <c r="AS27" s="436">
        <v>2752</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2">
        <v>586101</v>
      </c>
      <c r="BO27" s="553"/>
      <c r="BP27" s="553"/>
      <c r="BQ27" s="553"/>
      <c r="BR27" s="553"/>
      <c r="BS27" s="553"/>
      <c r="BT27" s="553"/>
      <c r="BU27" s="554"/>
      <c r="BV27" s="552">
        <v>586003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3630</v>
      </c>
      <c r="R28" s="437"/>
      <c r="S28" s="437"/>
      <c r="T28" s="437"/>
      <c r="U28" s="437"/>
      <c r="V28" s="476"/>
      <c r="W28" s="531"/>
      <c r="X28" s="519"/>
      <c r="Y28" s="520"/>
      <c r="Z28" s="435" t="s">
        <v>163</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164</v>
      </c>
      <c r="AZ28" s="556"/>
      <c r="BA28" s="556"/>
      <c r="BB28" s="557"/>
      <c r="BC28" s="345" t="s">
        <v>165</v>
      </c>
      <c r="BD28" s="346"/>
      <c r="BE28" s="346"/>
      <c r="BF28" s="346"/>
      <c r="BG28" s="346"/>
      <c r="BH28" s="346"/>
      <c r="BI28" s="346"/>
      <c r="BJ28" s="346"/>
      <c r="BK28" s="346"/>
      <c r="BL28" s="346"/>
      <c r="BM28" s="347"/>
      <c r="BN28" s="348">
        <v>2653413</v>
      </c>
      <c r="BO28" s="349"/>
      <c r="BP28" s="349"/>
      <c r="BQ28" s="349"/>
      <c r="BR28" s="349"/>
      <c r="BS28" s="349"/>
      <c r="BT28" s="349"/>
      <c r="BU28" s="350"/>
      <c r="BV28" s="348">
        <v>2851853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20</v>
      </c>
      <c r="M29" s="437"/>
      <c r="N29" s="437"/>
      <c r="O29" s="437"/>
      <c r="P29" s="476"/>
      <c r="Q29" s="436">
        <v>3420</v>
      </c>
      <c r="R29" s="437"/>
      <c r="S29" s="437"/>
      <c r="T29" s="437"/>
      <c r="U29" s="437"/>
      <c r="V29" s="476"/>
      <c r="W29" s="531"/>
      <c r="X29" s="519"/>
      <c r="Y29" s="520"/>
      <c r="Z29" s="435" t="s">
        <v>167</v>
      </c>
      <c r="AA29" s="415"/>
      <c r="AB29" s="415"/>
      <c r="AC29" s="415"/>
      <c r="AD29" s="415"/>
      <c r="AE29" s="415"/>
      <c r="AF29" s="415"/>
      <c r="AG29" s="416"/>
      <c r="AH29" s="436">
        <v>364</v>
      </c>
      <c r="AI29" s="437"/>
      <c r="AJ29" s="437"/>
      <c r="AK29" s="437"/>
      <c r="AL29" s="476"/>
      <c r="AM29" s="436">
        <v>1100347</v>
      </c>
      <c r="AN29" s="437"/>
      <c r="AO29" s="437"/>
      <c r="AP29" s="437"/>
      <c r="AQ29" s="437"/>
      <c r="AR29" s="476"/>
      <c r="AS29" s="436">
        <v>3023</v>
      </c>
      <c r="AT29" s="437"/>
      <c r="AU29" s="437"/>
      <c r="AV29" s="437"/>
      <c r="AW29" s="437"/>
      <c r="AX29" s="438"/>
      <c r="AY29" s="558"/>
      <c r="AZ29" s="559"/>
      <c r="BA29" s="559"/>
      <c r="BB29" s="560"/>
      <c r="BC29" s="419" t="s">
        <v>168</v>
      </c>
      <c r="BD29" s="420"/>
      <c r="BE29" s="420"/>
      <c r="BF29" s="420"/>
      <c r="BG29" s="420"/>
      <c r="BH29" s="420"/>
      <c r="BI29" s="420"/>
      <c r="BJ29" s="420"/>
      <c r="BK29" s="420"/>
      <c r="BL29" s="420"/>
      <c r="BM29" s="421"/>
      <c r="BN29" s="385">
        <v>315749</v>
      </c>
      <c r="BO29" s="386"/>
      <c r="BP29" s="386"/>
      <c r="BQ29" s="386"/>
      <c r="BR29" s="386"/>
      <c r="BS29" s="386"/>
      <c r="BT29" s="386"/>
      <c r="BU29" s="387"/>
      <c r="BV29" s="385">
        <v>315241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169</v>
      </c>
      <c r="AA30" s="537"/>
      <c r="AB30" s="537"/>
      <c r="AC30" s="537"/>
      <c r="AD30" s="537"/>
      <c r="AE30" s="537"/>
      <c r="AF30" s="537"/>
      <c r="AG30" s="538"/>
      <c r="AH30" s="501">
        <v>98.7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170</v>
      </c>
      <c r="BD30" s="550"/>
      <c r="BE30" s="550"/>
      <c r="BF30" s="550"/>
      <c r="BG30" s="550"/>
      <c r="BH30" s="550"/>
      <c r="BI30" s="550"/>
      <c r="BJ30" s="550"/>
      <c r="BK30" s="550"/>
      <c r="BL30" s="550"/>
      <c r="BM30" s="551"/>
      <c r="BN30" s="552">
        <v>1673922</v>
      </c>
      <c r="BO30" s="553"/>
      <c r="BP30" s="553"/>
      <c r="BQ30" s="553"/>
      <c r="BR30" s="553"/>
      <c r="BS30" s="553"/>
      <c r="BT30" s="553"/>
      <c r="BU30" s="554"/>
      <c r="BV30" s="552">
        <v>2473906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公共下水道特別会計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茨城県市町村総合事務組合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22</v>
      </c>
      <c r="CP34" s="564"/>
      <c r="CQ34" s="565" t="str">
        <f>IF('各会計、関係団体の財政状況及び健全化判断比率'!BS7="","",'各会計、関係団体の財政状況及び健全化判断比率'!BS7)</f>
        <v>鹿嶋市農業公社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墓地特別会計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大野区域水道事業会計</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農業集落排水特別会計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　一般会計</v>
      </c>
      <c r="BZ35" s="565"/>
      <c r="CA35" s="565"/>
      <c r="CB35" s="565"/>
      <c r="CC35" s="565"/>
      <c r="CD35" s="565"/>
      <c r="CE35" s="565"/>
      <c r="CF35" s="565"/>
      <c r="CG35" s="565"/>
      <c r="CH35" s="565"/>
      <c r="CI35" s="565"/>
      <c r="CJ35" s="565"/>
      <c r="CK35" s="565"/>
      <c r="CL35" s="565"/>
      <c r="CM35" s="565"/>
      <c r="CN35" s="165"/>
      <c r="CO35" s="564">
        <f t="shared" ref="CO35:CO43" si="3">IF(CQ35="","",CO34+1)</f>
        <v>23</v>
      </c>
      <c r="CP35" s="564"/>
      <c r="CQ35" s="565" t="str">
        <f>IF('各会計、関係団体の財政状況及び健全化判断比率'!BS8="","",'各会計、関係団体の財政状況及び健全化判断比率'!BS8)</f>
        <v>鹿嶋市文化スポーツ振興事業団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IF('各会計、関係団体の財政状況及び健全化判断比率'!B35="","",'各会計、関係団体の財政状況及び健全化判断比率'!B35)</f>
        <v>鹿島臨海都市計画事業鹿島神宮駅周辺北土地区画整理事業特別会計</v>
      </c>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　県民交通災害共済事業特別会計</v>
      </c>
      <c r="BZ36" s="565"/>
      <c r="CA36" s="565"/>
      <c r="CB36" s="565"/>
      <c r="CC36" s="565"/>
      <c r="CD36" s="565"/>
      <c r="CE36" s="565"/>
      <c r="CF36" s="565"/>
      <c r="CG36" s="565"/>
      <c r="CH36" s="565"/>
      <c r="CI36" s="565"/>
      <c r="CJ36" s="565"/>
      <c r="CK36" s="565"/>
      <c r="CL36" s="565"/>
      <c r="CM36" s="565"/>
      <c r="CN36" s="165"/>
      <c r="CO36" s="564">
        <f t="shared" si="3"/>
        <v>24</v>
      </c>
      <c r="CP36" s="564"/>
      <c r="CQ36" s="565" t="str">
        <f>IF('各会計、関係団体の財政状況及び健全化判断比率'!BS9="","",'各会計、関係団体の財政状況及び健全化判断比率'!BS9)</f>
        <v>鹿嶋市土地開発公社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11</v>
      </c>
      <c r="BF37" s="564"/>
      <c r="BG37" s="565" t="str">
        <f>IF('各会計、関係団体の財政状況及び健全化判断比率'!B36="","",'各会計、関係団体の財政状況及び健全化判断比率'!B36)</f>
        <v>鹿島臨海都市計画事業鹿嶋市平井東部土地区画整理事業特別会計</v>
      </c>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茨城租税債権管理機構</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　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茨城県後期高齢者医療広域連合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18</v>
      </c>
      <c r="BX40" s="564"/>
      <c r="BY40" s="565" t="str">
        <f>IF('各会計、関係団体の財政状況及び健全化判断比率'!B74="","",'各会計、関係団体の財政状況及び健全化判断比率'!B74)</f>
        <v>　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19</v>
      </c>
      <c r="BX41" s="564"/>
      <c r="BY41" s="565" t="str">
        <f>IF('各会計、関係団体の財政状況及び健全化判断比率'!B75="","",'各会計、関係団体の財政状況及び健全化判断比率'!B75)</f>
        <v>　後期高齢医療特別会計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20</v>
      </c>
      <c r="BX42" s="564"/>
      <c r="BY42" s="565" t="str">
        <f>IF('各会計、関係団体の財政状況及び健全化判断比率'!B76="","",'各会計、関係団体の財政状況及び健全化判断比率'!B76)</f>
        <v>鹿行広域事務組合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21</v>
      </c>
      <c r="BX43" s="564"/>
      <c r="BY43" s="565" t="str">
        <f>IF('各会計、関係団体の財政状況及び健全化判断比率'!B77="","",'各会計、関係団体の財政状況及び健全化判断比率'!B77)</f>
        <v>　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191</v>
      </c>
      <c r="DI1" s="568"/>
      <c r="DJ1" s="568"/>
      <c r="DK1" s="568"/>
      <c r="DL1" s="568"/>
      <c r="DM1" s="568"/>
      <c r="DN1" s="569"/>
      <c r="DP1" s="567" t="s">
        <v>192</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194</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195</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196</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197</v>
      </c>
      <c r="S4" s="571"/>
      <c r="T4" s="571"/>
      <c r="U4" s="571"/>
      <c r="V4" s="571"/>
      <c r="W4" s="571"/>
      <c r="X4" s="571"/>
      <c r="Y4" s="572"/>
      <c r="Z4" s="570" t="s">
        <v>198</v>
      </c>
      <c r="AA4" s="571"/>
      <c r="AB4" s="571"/>
      <c r="AC4" s="572"/>
      <c r="AD4" s="570" t="s">
        <v>199</v>
      </c>
      <c r="AE4" s="571"/>
      <c r="AF4" s="571"/>
      <c r="AG4" s="571"/>
      <c r="AH4" s="571"/>
      <c r="AI4" s="571"/>
      <c r="AJ4" s="571"/>
      <c r="AK4" s="572"/>
      <c r="AL4" s="570" t="s">
        <v>198</v>
      </c>
      <c r="AM4" s="571"/>
      <c r="AN4" s="571"/>
      <c r="AO4" s="572"/>
      <c r="AP4" s="576" t="s">
        <v>200</v>
      </c>
      <c r="AQ4" s="576"/>
      <c r="AR4" s="576"/>
      <c r="AS4" s="576"/>
      <c r="AT4" s="576"/>
      <c r="AU4" s="576"/>
      <c r="AV4" s="576"/>
      <c r="AW4" s="576"/>
      <c r="AX4" s="576"/>
      <c r="AY4" s="576"/>
      <c r="AZ4" s="576"/>
      <c r="BA4" s="576"/>
      <c r="BB4" s="576"/>
      <c r="BC4" s="576"/>
      <c r="BD4" s="576"/>
      <c r="BE4" s="576"/>
      <c r="BF4" s="576"/>
      <c r="BG4" s="576" t="s">
        <v>201</v>
      </c>
      <c r="BH4" s="576"/>
      <c r="BI4" s="576"/>
      <c r="BJ4" s="576"/>
      <c r="BK4" s="576"/>
      <c r="BL4" s="576"/>
      <c r="BM4" s="576"/>
      <c r="BN4" s="576"/>
      <c r="BO4" s="576" t="s">
        <v>198</v>
      </c>
      <c r="BP4" s="576"/>
      <c r="BQ4" s="576"/>
      <c r="BR4" s="576"/>
      <c r="BS4" s="576" t="s">
        <v>202</v>
      </c>
      <c r="BT4" s="576"/>
      <c r="BU4" s="576"/>
      <c r="BV4" s="576"/>
      <c r="BW4" s="576"/>
      <c r="BX4" s="576"/>
      <c r="BY4" s="576"/>
      <c r="BZ4" s="576"/>
      <c r="CA4" s="576"/>
      <c r="CB4" s="576"/>
      <c r="CD4" s="573" t="s">
        <v>203</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204</v>
      </c>
      <c r="C5" s="578"/>
      <c r="D5" s="578"/>
      <c r="E5" s="578"/>
      <c r="F5" s="578"/>
      <c r="G5" s="578"/>
      <c r="H5" s="578"/>
      <c r="I5" s="578"/>
      <c r="J5" s="578"/>
      <c r="K5" s="578"/>
      <c r="L5" s="578"/>
      <c r="M5" s="578"/>
      <c r="N5" s="578"/>
      <c r="O5" s="578"/>
      <c r="P5" s="578"/>
      <c r="Q5" s="579"/>
      <c r="R5" s="580">
        <v>11422616</v>
      </c>
      <c r="S5" s="581"/>
      <c r="T5" s="581"/>
      <c r="U5" s="581"/>
      <c r="V5" s="581"/>
      <c r="W5" s="581"/>
      <c r="X5" s="581"/>
      <c r="Y5" s="582"/>
      <c r="Z5" s="583">
        <v>41.8</v>
      </c>
      <c r="AA5" s="583"/>
      <c r="AB5" s="583"/>
      <c r="AC5" s="583"/>
      <c r="AD5" s="584">
        <v>11422616</v>
      </c>
      <c r="AE5" s="584"/>
      <c r="AF5" s="584"/>
      <c r="AG5" s="584"/>
      <c r="AH5" s="584"/>
      <c r="AI5" s="584"/>
      <c r="AJ5" s="584"/>
      <c r="AK5" s="584"/>
      <c r="AL5" s="585">
        <v>89</v>
      </c>
      <c r="AM5" s="586"/>
      <c r="AN5" s="586"/>
      <c r="AO5" s="587"/>
      <c r="AP5" s="577" t="s">
        <v>205</v>
      </c>
      <c r="AQ5" s="578"/>
      <c r="AR5" s="578"/>
      <c r="AS5" s="578"/>
      <c r="AT5" s="578"/>
      <c r="AU5" s="578"/>
      <c r="AV5" s="578"/>
      <c r="AW5" s="578"/>
      <c r="AX5" s="578"/>
      <c r="AY5" s="578"/>
      <c r="AZ5" s="578"/>
      <c r="BA5" s="578"/>
      <c r="BB5" s="578"/>
      <c r="BC5" s="578"/>
      <c r="BD5" s="578"/>
      <c r="BE5" s="578"/>
      <c r="BF5" s="579"/>
      <c r="BG5" s="591">
        <v>11422616</v>
      </c>
      <c r="BH5" s="592"/>
      <c r="BI5" s="592"/>
      <c r="BJ5" s="592"/>
      <c r="BK5" s="592"/>
      <c r="BL5" s="592"/>
      <c r="BM5" s="592"/>
      <c r="BN5" s="593"/>
      <c r="BO5" s="594">
        <v>100</v>
      </c>
      <c r="BP5" s="594"/>
      <c r="BQ5" s="594"/>
      <c r="BR5" s="594"/>
      <c r="BS5" s="595" t="s">
        <v>206</v>
      </c>
      <c r="BT5" s="595"/>
      <c r="BU5" s="595"/>
      <c r="BV5" s="595"/>
      <c r="BW5" s="595"/>
      <c r="BX5" s="595"/>
      <c r="BY5" s="595"/>
      <c r="BZ5" s="595"/>
      <c r="CA5" s="595"/>
      <c r="CB5" s="599"/>
      <c r="CD5" s="573" t="s">
        <v>200</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198</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309939</v>
      </c>
      <c r="S6" s="592"/>
      <c r="T6" s="592"/>
      <c r="U6" s="592"/>
      <c r="V6" s="592"/>
      <c r="W6" s="592"/>
      <c r="X6" s="592"/>
      <c r="Y6" s="593"/>
      <c r="Z6" s="594">
        <v>1.1000000000000001</v>
      </c>
      <c r="AA6" s="594"/>
      <c r="AB6" s="594"/>
      <c r="AC6" s="594"/>
      <c r="AD6" s="595">
        <v>309939</v>
      </c>
      <c r="AE6" s="595"/>
      <c r="AF6" s="595"/>
      <c r="AG6" s="595"/>
      <c r="AH6" s="595"/>
      <c r="AI6" s="595"/>
      <c r="AJ6" s="595"/>
      <c r="AK6" s="595"/>
      <c r="AL6" s="596">
        <v>2.4</v>
      </c>
      <c r="AM6" s="597"/>
      <c r="AN6" s="597"/>
      <c r="AO6" s="598"/>
      <c r="AP6" s="588" t="s">
        <v>211</v>
      </c>
      <c r="AQ6" s="589"/>
      <c r="AR6" s="589"/>
      <c r="AS6" s="589"/>
      <c r="AT6" s="589"/>
      <c r="AU6" s="589"/>
      <c r="AV6" s="589"/>
      <c r="AW6" s="589"/>
      <c r="AX6" s="589"/>
      <c r="AY6" s="589"/>
      <c r="AZ6" s="589"/>
      <c r="BA6" s="589"/>
      <c r="BB6" s="589"/>
      <c r="BC6" s="589"/>
      <c r="BD6" s="589"/>
      <c r="BE6" s="589"/>
      <c r="BF6" s="590"/>
      <c r="BG6" s="591">
        <v>11422616</v>
      </c>
      <c r="BH6" s="592"/>
      <c r="BI6" s="592"/>
      <c r="BJ6" s="592"/>
      <c r="BK6" s="592"/>
      <c r="BL6" s="592"/>
      <c r="BM6" s="592"/>
      <c r="BN6" s="593"/>
      <c r="BO6" s="594">
        <v>100</v>
      </c>
      <c r="BP6" s="594"/>
      <c r="BQ6" s="594"/>
      <c r="BR6" s="594"/>
      <c r="BS6" s="595" t="s">
        <v>206</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213653</v>
      </c>
      <c r="CS6" s="592"/>
      <c r="CT6" s="592"/>
      <c r="CU6" s="592"/>
      <c r="CV6" s="592"/>
      <c r="CW6" s="592"/>
      <c r="CX6" s="592"/>
      <c r="CY6" s="593"/>
      <c r="CZ6" s="594">
        <v>0.8</v>
      </c>
      <c r="DA6" s="594"/>
      <c r="DB6" s="594"/>
      <c r="DC6" s="594"/>
      <c r="DD6" s="600" t="s">
        <v>206</v>
      </c>
      <c r="DE6" s="592"/>
      <c r="DF6" s="592"/>
      <c r="DG6" s="592"/>
      <c r="DH6" s="592"/>
      <c r="DI6" s="592"/>
      <c r="DJ6" s="592"/>
      <c r="DK6" s="592"/>
      <c r="DL6" s="592"/>
      <c r="DM6" s="592"/>
      <c r="DN6" s="592"/>
      <c r="DO6" s="592"/>
      <c r="DP6" s="593"/>
      <c r="DQ6" s="600">
        <v>213653</v>
      </c>
      <c r="DR6" s="592"/>
      <c r="DS6" s="592"/>
      <c r="DT6" s="592"/>
      <c r="DU6" s="592"/>
      <c r="DV6" s="592"/>
      <c r="DW6" s="592"/>
      <c r="DX6" s="592"/>
      <c r="DY6" s="592"/>
      <c r="DZ6" s="592"/>
      <c r="EA6" s="592"/>
      <c r="EB6" s="592"/>
      <c r="EC6" s="601"/>
    </row>
    <row r="7" spans="2:143" ht="11.25" customHeight="1">
      <c r="B7" s="588" t="s">
        <v>213</v>
      </c>
      <c r="C7" s="589"/>
      <c r="D7" s="589"/>
      <c r="E7" s="589"/>
      <c r="F7" s="589"/>
      <c r="G7" s="589"/>
      <c r="H7" s="589"/>
      <c r="I7" s="589"/>
      <c r="J7" s="589"/>
      <c r="K7" s="589"/>
      <c r="L7" s="589"/>
      <c r="M7" s="589"/>
      <c r="N7" s="589"/>
      <c r="O7" s="589"/>
      <c r="P7" s="589"/>
      <c r="Q7" s="590"/>
      <c r="R7" s="591">
        <v>17323</v>
      </c>
      <c r="S7" s="592"/>
      <c r="T7" s="592"/>
      <c r="U7" s="592"/>
      <c r="V7" s="592"/>
      <c r="W7" s="592"/>
      <c r="X7" s="592"/>
      <c r="Y7" s="593"/>
      <c r="Z7" s="594">
        <v>0.1</v>
      </c>
      <c r="AA7" s="594"/>
      <c r="AB7" s="594"/>
      <c r="AC7" s="594"/>
      <c r="AD7" s="595">
        <v>17323</v>
      </c>
      <c r="AE7" s="595"/>
      <c r="AF7" s="595"/>
      <c r="AG7" s="595"/>
      <c r="AH7" s="595"/>
      <c r="AI7" s="595"/>
      <c r="AJ7" s="595"/>
      <c r="AK7" s="595"/>
      <c r="AL7" s="596">
        <v>0.1</v>
      </c>
      <c r="AM7" s="597"/>
      <c r="AN7" s="597"/>
      <c r="AO7" s="598"/>
      <c r="AP7" s="588" t="s">
        <v>214</v>
      </c>
      <c r="AQ7" s="589"/>
      <c r="AR7" s="589"/>
      <c r="AS7" s="589"/>
      <c r="AT7" s="589"/>
      <c r="AU7" s="589"/>
      <c r="AV7" s="589"/>
      <c r="AW7" s="589"/>
      <c r="AX7" s="589"/>
      <c r="AY7" s="589"/>
      <c r="AZ7" s="589"/>
      <c r="BA7" s="589"/>
      <c r="BB7" s="589"/>
      <c r="BC7" s="589"/>
      <c r="BD7" s="589"/>
      <c r="BE7" s="589"/>
      <c r="BF7" s="590"/>
      <c r="BG7" s="591">
        <v>4002914</v>
      </c>
      <c r="BH7" s="592"/>
      <c r="BI7" s="592"/>
      <c r="BJ7" s="592"/>
      <c r="BK7" s="592"/>
      <c r="BL7" s="592"/>
      <c r="BM7" s="592"/>
      <c r="BN7" s="593"/>
      <c r="BO7" s="594">
        <v>35</v>
      </c>
      <c r="BP7" s="594"/>
      <c r="BQ7" s="594"/>
      <c r="BR7" s="594"/>
      <c r="BS7" s="595" t="s">
        <v>206</v>
      </c>
      <c r="BT7" s="595"/>
      <c r="BU7" s="595"/>
      <c r="BV7" s="595"/>
      <c r="BW7" s="595"/>
      <c r="BX7" s="595"/>
      <c r="BY7" s="595"/>
      <c r="BZ7" s="595"/>
      <c r="CA7" s="595"/>
      <c r="CB7" s="599"/>
      <c r="CD7" s="605" t="s">
        <v>215</v>
      </c>
      <c r="CE7" s="606"/>
      <c r="CF7" s="606"/>
      <c r="CG7" s="606"/>
      <c r="CH7" s="606"/>
      <c r="CI7" s="606"/>
      <c r="CJ7" s="606"/>
      <c r="CK7" s="606"/>
      <c r="CL7" s="606"/>
      <c r="CM7" s="606"/>
      <c r="CN7" s="606"/>
      <c r="CO7" s="606"/>
      <c r="CP7" s="606"/>
      <c r="CQ7" s="607"/>
      <c r="CR7" s="591">
        <v>2806921</v>
      </c>
      <c r="CS7" s="592"/>
      <c r="CT7" s="592"/>
      <c r="CU7" s="592"/>
      <c r="CV7" s="592"/>
      <c r="CW7" s="592"/>
      <c r="CX7" s="592"/>
      <c r="CY7" s="593"/>
      <c r="CZ7" s="594">
        <v>11.1</v>
      </c>
      <c r="DA7" s="594"/>
      <c r="DB7" s="594"/>
      <c r="DC7" s="594"/>
      <c r="DD7" s="600">
        <v>33387</v>
      </c>
      <c r="DE7" s="592"/>
      <c r="DF7" s="592"/>
      <c r="DG7" s="592"/>
      <c r="DH7" s="592"/>
      <c r="DI7" s="592"/>
      <c r="DJ7" s="592"/>
      <c r="DK7" s="592"/>
      <c r="DL7" s="592"/>
      <c r="DM7" s="592"/>
      <c r="DN7" s="592"/>
      <c r="DO7" s="592"/>
      <c r="DP7" s="593"/>
      <c r="DQ7" s="600">
        <v>2081750</v>
      </c>
      <c r="DR7" s="592"/>
      <c r="DS7" s="592"/>
      <c r="DT7" s="592"/>
      <c r="DU7" s="592"/>
      <c r="DV7" s="592"/>
      <c r="DW7" s="592"/>
      <c r="DX7" s="592"/>
      <c r="DY7" s="592"/>
      <c r="DZ7" s="592"/>
      <c r="EA7" s="592"/>
      <c r="EB7" s="592"/>
      <c r="EC7" s="601"/>
    </row>
    <row r="8" spans="2:143" ht="11.25" customHeight="1">
      <c r="B8" s="588" t="s">
        <v>216</v>
      </c>
      <c r="C8" s="589"/>
      <c r="D8" s="589"/>
      <c r="E8" s="589"/>
      <c r="F8" s="589"/>
      <c r="G8" s="589"/>
      <c r="H8" s="589"/>
      <c r="I8" s="589"/>
      <c r="J8" s="589"/>
      <c r="K8" s="589"/>
      <c r="L8" s="589"/>
      <c r="M8" s="589"/>
      <c r="N8" s="589"/>
      <c r="O8" s="589"/>
      <c r="P8" s="589"/>
      <c r="Q8" s="590"/>
      <c r="R8" s="591">
        <v>28612</v>
      </c>
      <c r="S8" s="592"/>
      <c r="T8" s="592"/>
      <c r="U8" s="592"/>
      <c r="V8" s="592"/>
      <c r="W8" s="592"/>
      <c r="X8" s="592"/>
      <c r="Y8" s="593"/>
      <c r="Z8" s="594">
        <v>0.1</v>
      </c>
      <c r="AA8" s="594"/>
      <c r="AB8" s="594"/>
      <c r="AC8" s="594"/>
      <c r="AD8" s="595">
        <v>28612</v>
      </c>
      <c r="AE8" s="595"/>
      <c r="AF8" s="595"/>
      <c r="AG8" s="595"/>
      <c r="AH8" s="595"/>
      <c r="AI8" s="595"/>
      <c r="AJ8" s="595"/>
      <c r="AK8" s="595"/>
      <c r="AL8" s="596">
        <v>0.2</v>
      </c>
      <c r="AM8" s="597"/>
      <c r="AN8" s="597"/>
      <c r="AO8" s="598"/>
      <c r="AP8" s="588" t="s">
        <v>217</v>
      </c>
      <c r="AQ8" s="589"/>
      <c r="AR8" s="589"/>
      <c r="AS8" s="589"/>
      <c r="AT8" s="589"/>
      <c r="AU8" s="589"/>
      <c r="AV8" s="589"/>
      <c r="AW8" s="589"/>
      <c r="AX8" s="589"/>
      <c r="AY8" s="589"/>
      <c r="AZ8" s="589"/>
      <c r="BA8" s="589"/>
      <c r="BB8" s="589"/>
      <c r="BC8" s="589"/>
      <c r="BD8" s="589"/>
      <c r="BE8" s="589"/>
      <c r="BF8" s="590"/>
      <c r="BG8" s="591">
        <v>94459</v>
      </c>
      <c r="BH8" s="592"/>
      <c r="BI8" s="592"/>
      <c r="BJ8" s="592"/>
      <c r="BK8" s="592"/>
      <c r="BL8" s="592"/>
      <c r="BM8" s="592"/>
      <c r="BN8" s="593"/>
      <c r="BO8" s="594">
        <v>0.8</v>
      </c>
      <c r="BP8" s="594"/>
      <c r="BQ8" s="594"/>
      <c r="BR8" s="594"/>
      <c r="BS8" s="600" t="s">
        <v>110</v>
      </c>
      <c r="BT8" s="592"/>
      <c r="BU8" s="592"/>
      <c r="BV8" s="592"/>
      <c r="BW8" s="592"/>
      <c r="BX8" s="592"/>
      <c r="BY8" s="592"/>
      <c r="BZ8" s="592"/>
      <c r="CA8" s="592"/>
      <c r="CB8" s="601"/>
      <c r="CD8" s="605" t="s">
        <v>218</v>
      </c>
      <c r="CE8" s="606"/>
      <c r="CF8" s="606"/>
      <c r="CG8" s="606"/>
      <c r="CH8" s="606"/>
      <c r="CI8" s="606"/>
      <c r="CJ8" s="606"/>
      <c r="CK8" s="606"/>
      <c r="CL8" s="606"/>
      <c r="CM8" s="606"/>
      <c r="CN8" s="606"/>
      <c r="CO8" s="606"/>
      <c r="CP8" s="606"/>
      <c r="CQ8" s="607"/>
      <c r="CR8" s="591">
        <v>8221991</v>
      </c>
      <c r="CS8" s="592"/>
      <c r="CT8" s="592"/>
      <c r="CU8" s="592"/>
      <c r="CV8" s="592"/>
      <c r="CW8" s="592"/>
      <c r="CX8" s="592"/>
      <c r="CY8" s="593"/>
      <c r="CZ8" s="594">
        <v>32.6</v>
      </c>
      <c r="DA8" s="594"/>
      <c r="DB8" s="594"/>
      <c r="DC8" s="594"/>
      <c r="DD8" s="600">
        <v>675215</v>
      </c>
      <c r="DE8" s="592"/>
      <c r="DF8" s="592"/>
      <c r="DG8" s="592"/>
      <c r="DH8" s="592"/>
      <c r="DI8" s="592"/>
      <c r="DJ8" s="592"/>
      <c r="DK8" s="592"/>
      <c r="DL8" s="592"/>
      <c r="DM8" s="592"/>
      <c r="DN8" s="592"/>
      <c r="DO8" s="592"/>
      <c r="DP8" s="593"/>
      <c r="DQ8" s="600">
        <v>3633709</v>
      </c>
      <c r="DR8" s="592"/>
      <c r="DS8" s="592"/>
      <c r="DT8" s="592"/>
      <c r="DU8" s="592"/>
      <c r="DV8" s="592"/>
      <c r="DW8" s="592"/>
      <c r="DX8" s="592"/>
      <c r="DY8" s="592"/>
      <c r="DZ8" s="592"/>
      <c r="EA8" s="592"/>
      <c r="EB8" s="592"/>
      <c r="EC8" s="601"/>
    </row>
    <row r="9" spans="2:143" ht="11.25" customHeight="1">
      <c r="B9" s="588" t="s">
        <v>219</v>
      </c>
      <c r="C9" s="589"/>
      <c r="D9" s="589"/>
      <c r="E9" s="589"/>
      <c r="F9" s="589"/>
      <c r="G9" s="589"/>
      <c r="H9" s="589"/>
      <c r="I9" s="589"/>
      <c r="J9" s="589"/>
      <c r="K9" s="589"/>
      <c r="L9" s="589"/>
      <c r="M9" s="589"/>
      <c r="N9" s="589"/>
      <c r="O9" s="589"/>
      <c r="P9" s="589"/>
      <c r="Q9" s="590"/>
      <c r="R9" s="591">
        <v>47656</v>
      </c>
      <c r="S9" s="592"/>
      <c r="T9" s="592"/>
      <c r="U9" s="592"/>
      <c r="V9" s="592"/>
      <c r="W9" s="592"/>
      <c r="X9" s="592"/>
      <c r="Y9" s="593"/>
      <c r="Z9" s="594">
        <v>0.2</v>
      </c>
      <c r="AA9" s="594"/>
      <c r="AB9" s="594"/>
      <c r="AC9" s="594"/>
      <c r="AD9" s="595">
        <v>47656</v>
      </c>
      <c r="AE9" s="595"/>
      <c r="AF9" s="595"/>
      <c r="AG9" s="595"/>
      <c r="AH9" s="595"/>
      <c r="AI9" s="595"/>
      <c r="AJ9" s="595"/>
      <c r="AK9" s="595"/>
      <c r="AL9" s="596">
        <v>0.4</v>
      </c>
      <c r="AM9" s="597"/>
      <c r="AN9" s="597"/>
      <c r="AO9" s="598"/>
      <c r="AP9" s="588" t="s">
        <v>220</v>
      </c>
      <c r="AQ9" s="589"/>
      <c r="AR9" s="589"/>
      <c r="AS9" s="589"/>
      <c r="AT9" s="589"/>
      <c r="AU9" s="589"/>
      <c r="AV9" s="589"/>
      <c r="AW9" s="589"/>
      <c r="AX9" s="589"/>
      <c r="AY9" s="589"/>
      <c r="AZ9" s="589"/>
      <c r="BA9" s="589"/>
      <c r="BB9" s="589"/>
      <c r="BC9" s="589"/>
      <c r="BD9" s="589"/>
      <c r="BE9" s="589"/>
      <c r="BF9" s="590"/>
      <c r="BG9" s="591">
        <v>3286861</v>
      </c>
      <c r="BH9" s="592"/>
      <c r="BI9" s="592"/>
      <c r="BJ9" s="592"/>
      <c r="BK9" s="592"/>
      <c r="BL9" s="592"/>
      <c r="BM9" s="592"/>
      <c r="BN9" s="593"/>
      <c r="BO9" s="594">
        <v>28.8</v>
      </c>
      <c r="BP9" s="594"/>
      <c r="BQ9" s="594"/>
      <c r="BR9" s="594"/>
      <c r="BS9" s="600" t="s">
        <v>110</v>
      </c>
      <c r="BT9" s="592"/>
      <c r="BU9" s="592"/>
      <c r="BV9" s="592"/>
      <c r="BW9" s="592"/>
      <c r="BX9" s="592"/>
      <c r="BY9" s="592"/>
      <c r="BZ9" s="592"/>
      <c r="CA9" s="592"/>
      <c r="CB9" s="601"/>
      <c r="CD9" s="605" t="s">
        <v>221</v>
      </c>
      <c r="CE9" s="606"/>
      <c r="CF9" s="606"/>
      <c r="CG9" s="606"/>
      <c r="CH9" s="606"/>
      <c r="CI9" s="606"/>
      <c r="CJ9" s="606"/>
      <c r="CK9" s="606"/>
      <c r="CL9" s="606"/>
      <c r="CM9" s="606"/>
      <c r="CN9" s="606"/>
      <c r="CO9" s="606"/>
      <c r="CP9" s="606"/>
      <c r="CQ9" s="607"/>
      <c r="CR9" s="591">
        <v>2453590</v>
      </c>
      <c r="CS9" s="592"/>
      <c r="CT9" s="592"/>
      <c r="CU9" s="592"/>
      <c r="CV9" s="592"/>
      <c r="CW9" s="592"/>
      <c r="CX9" s="592"/>
      <c r="CY9" s="593"/>
      <c r="CZ9" s="594">
        <v>9.6999999999999993</v>
      </c>
      <c r="DA9" s="594"/>
      <c r="DB9" s="594"/>
      <c r="DC9" s="594"/>
      <c r="DD9" s="600">
        <v>308189</v>
      </c>
      <c r="DE9" s="592"/>
      <c r="DF9" s="592"/>
      <c r="DG9" s="592"/>
      <c r="DH9" s="592"/>
      <c r="DI9" s="592"/>
      <c r="DJ9" s="592"/>
      <c r="DK9" s="592"/>
      <c r="DL9" s="592"/>
      <c r="DM9" s="592"/>
      <c r="DN9" s="592"/>
      <c r="DO9" s="592"/>
      <c r="DP9" s="593"/>
      <c r="DQ9" s="600">
        <v>2172047</v>
      </c>
      <c r="DR9" s="592"/>
      <c r="DS9" s="592"/>
      <c r="DT9" s="592"/>
      <c r="DU9" s="592"/>
      <c r="DV9" s="592"/>
      <c r="DW9" s="592"/>
      <c r="DX9" s="592"/>
      <c r="DY9" s="592"/>
      <c r="DZ9" s="592"/>
      <c r="EA9" s="592"/>
      <c r="EB9" s="592"/>
      <c r="EC9" s="601"/>
    </row>
    <row r="10" spans="2:143" ht="11.25" customHeight="1">
      <c r="B10" s="588" t="s">
        <v>222</v>
      </c>
      <c r="C10" s="589"/>
      <c r="D10" s="589"/>
      <c r="E10" s="589"/>
      <c r="F10" s="589"/>
      <c r="G10" s="589"/>
      <c r="H10" s="589"/>
      <c r="I10" s="589"/>
      <c r="J10" s="589"/>
      <c r="K10" s="589"/>
      <c r="L10" s="589"/>
      <c r="M10" s="589"/>
      <c r="N10" s="589"/>
      <c r="O10" s="589"/>
      <c r="P10" s="589"/>
      <c r="Q10" s="590"/>
      <c r="R10" s="591">
        <v>634604</v>
      </c>
      <c r="S10" s="592"/>
      <c r="T10" s="592"/>
      <c r="U10" s="592"/>
      <c r="V10" s="592"/>
      <c r="W10" s="592"/>
      <c r="X10" s="592"/>
      <c r="Y10" s="593"/>
      <c r="Z10" s="594">
        <v>2.2999999999999998</v>
      </c>
      <c r="AA10" s="594"/>
      <c r="AB10" s="594"/>
      <c r="AC10" s="594"/>
      <c r="AD10" s="595">
        <v>634604</v>
      </c>
      <c r="AE10" s="595"/>
      <c r="AF10" s="595"/>
      <c r="AG10" s="595"/>
      <c r="AH10" s="595"/>
      <c r="AI10" s="595"/>
      <c r="AJ10" s="595"/>
      <c r="AK10" s="595"/>
      <c r="AL10" s="596">
        <v>4.9000000000000004</v>
      </c>
      <c r="AM10" s="597"/>
      <c r="AN10" s="597"/>
      <c r="AO10" s="598"/>
      <c r="AP10" s="588" t="s">
        <v>223</v>
      </c>
      <c r="AQ10" s="589"/>
      <c r="AR10" s="589"/>
      <c r="AS10" s="589"/>
      <c r="AT10" s="589"/>
      <c r="AU10" s="589"/>
      <c r="AV10" s="589"/>
      <c r="AW10" s="589"/>
      <c r="AX10" s="589"/>
      <c r="AY10" s="589"/>
      <c r="AZ10" s="589"/>
      <c r="BA10" s="589"/>
      <c r="BB10" s="589"/>
      <c r="BC10" s="589"/>
      <c r="BD10" s="589"/>
      <c r="BE10" s="589"/>
      <c r="BF10" s="590"/>
      <c r="BG10" s="591">
        <v>194249</v>
      </c>
      <c r="BH10" s="592"/>
      <c r="BI10" s="592"/>
      <c r="BJ10" s="592"/>
      <c r="BK10" s="592"/>
      <c r="BL10" s="592"/>
      <c r="BM10" s="592"/>
      <c r="BN10" s="593"/>
      <c r="BO10" s="594">
        <v>1.7</v>
      </c>
      <c r="BP10" s="594"/>
      <c r="BQ10" s="594"/>
      <c r="BR10" s="594"/>
      <c r="BS10" s="600" t="s">
        <v>110</v>
      </c>
      <c r="BT10" s="592"/>
      <c r="BU10" s="592"/>
      <c r="BV10" s="592"/>
      <c r="BW10" s="592"/>
      <c r="BX10" s="592"/>
      <c r="BY10" s="592"/>
      <c r="BZ10" s="592"/>
      <c r="CA10" s="592"/>
      <c r="CB10" s="601"/>
      <c r="CD10" s="605" t="s">
        <v>224</v>
      </c>
      <c r="CE10" s="606"/>
      <c r="CF10" s="606"/>
      <c r="CG10" s="606"/>
      <c r="CH10" s="606"/>
      <c r="CI10" s="606"/>
      <c r="CJ10" s="606"/>
      <c r="CK10" s="606"/>
      <c r="CL10" s="606"/>
      <c r="CM10" s="606"/>
      <c r="CN10" s="606"/>
      <c r="CO10" s="606"/>
      <c r="CP10" s="606"/>
      <c r="CQ10" s="607"/>
      <c r="CR10" s="591">
        <v>13539</v>
      </c>
      <c r="CS10" s="592"/>
      <c r="CT10" s="592"/>
      <c r="CU10" s="592"/>
      <c r="CV10" s="592"/>
      <c r="CW10" s="592"/>
      <c r="CX10" s="592"/>
      <c r="CY10" s="593"/>
      <c r="CZ10" s="594">
        <v>0.1</v>
      </c>
      <c r="DA10" s="594"/>
      <c r="DB10" s="594"/>
      <c r="DC10" s="594"/>
      <c r="DD10" s="600" t="s">
        <v>110</v>
      </c>
      <c r="DE10" s="592"/>
      <c r="DF10" s="592"/>
      <c r="DG10" s="592"/>
      <c r="DH10" s="592"/>
      <c r="DI10" s="592"/>
      <c r="DJ10" s="592"/>
      <c r="DK10" s="592"/>
      <c r="DL10" s="592"/>
      <c r="DM10" s="592"/>
      <c r="DN10" s="592"/>
      <c r="DO10" s="592"/>
      <c r="DP10" s="593"/>
      <c r="DQ10" s="600">
        <v>440</v>
      </c>
      <c r="DR10" s="592"/>
      <c r="DS10" s="592"/>
      <c r="DT10" s="592"/>
      <c r="DU10" s="592"/>
      <c r="DV10" s="592"/>
      <c r="DW10" s="592"/>
      <c r="DX10" s="592"/>
      <c r="DY10" s="592"/>
      <c r="DZ10" s="592"/>
      <c r="EA10" s="592"/>
      <c r="EB10" s="592"/>
      <c r="EC10" s="601"/>
    </row>
    <row r="11" spans="2:143" ht="11.25" customHeight="1">
      <c r="B11" s="588" t="s">
        <v>225</v>
      </c>
      <c r="C11" s="589"/>
      <c r="D11" s="589"/>
      <c r="E11" s="589"/>
      <c r="F11" s="589"/>
      <c r="G11" s="589"/>
      <c r="H11" s="589"/>
      <c r="I11" s="589"/>
      <c r="J11" s="589"/>
      <c r="K11" s="589"/>
      <c r="L11" s="589"/>
      <c r="M11" s="589"/>
      <c r="N11" s="589"/>
      <c r="O11" s="589"/>
      <c r="P11" s="589"/>
      <c r="Q11" s="590"/>
      <c r="R11" s="591">
        <v>19210</v>
      </c>
      <c r="S11" s="592"/>
      <c r="T11" s="592"/>
      <c r="U11" s="592"/>
      <c r="V11" s="592"/>
      <c r="W11" s="592"/>
      <c r="X11" s="592"/>
      <c r="Y11" s="593"/>
      <c r="Z11" s="594">
        <v>0.1</v>
      </c>
      <c r="AA11" s="594"/>
      <c r="AB11" s="594"/>
      <c r="AC11" s="594"/>
      <c r="AD11" s="595">
        <v>19210</v>
      </c>
      <c r="AE11" s="595"/>
      <c r="AF11" s="595"/>
      <c r="AG11" s="595"/>
      <c r="AH11" s="595"/>
      <c r="AI11" s="595"/>
      <c r="AJ11" s="595"/>
      <c r="AK11" s="595"/>
      <c r="AL11" s="596">
        <v>0.1</v>
      </c>
      <c r="AM11" s="597"/>
      <c r="AN11" s="597"/>
      <c r="AO11" s="598"/>
      <c r="AP11" s="588" t="s">
        <v>226</v>
      </c>
      <c r="AQ11" s="589"/>
      <c r="AR11" s="589"/>
      <c r="AS11" s="589"/>
      <c r="AT11" s="589"/>
      <c r="AU11" s="589"/>
      <c r="AV11" s="589"/>
      <c r="AW11" s="589"/>
      <c r="AX11" s="589"/>
      <c r="AY11" s="589"/>
      <c r="AZ11" s="589"/>
      <c r="BA11" s="589"/>
      <c r="BB11" s="589"/>
      <c r="BC11" s="589"/>
      <c r="BD11" s="589"/>
      <c r="BE11" s="589"/>
      <c r="BF11" s="590"/>
      <c r="BG11" s="591">
        <v>427345</v>
      </c>
      <c r="BH11" s="592"/>
      <c r="BI11" s="592"/>
      <c r="BJ11" s="592"/>
      <c r="BK11" s="592"/>
      <c r="BL11" s="592"/>
      <c r="BM11" s="592"/>
      <c r="BN11" s="593"/>
      <c r="BO11" s="594">
        <v>3.7</v>
      </c>
      <c r="BP11" s="594"/>
      <c r="BQ11" s="594"/>
      <c r="BR11" s="594"/>
      <c r="BS11" s="600" t="s">
        <v>110</v>
      </c>
      <c r="BT11" s="592"/>
      <c r="BU11" s="592"/>
      <c r="BV11" s="592"/>
      <c r="BW11" s="592"/>
      <c r="BX11" s="592"/>
      <c r="BY11" s="592"/>
      <c r="BZ11" s="592"/>
      <c r="CA11" s="592"/>
      <c r="CB11" s="601"/>
      <c r="CD11" s="605" t="s">
        <v>227</v>
      </c>
      <c r="CE11" s="606"/>
      <c r="CF11" s="606"/>
      <c r="CG11" s="606"/>
      <c r="CH11" s="606"/>
      <c r="CI11" s="606"/>
      <c r="CJ11" s="606"/>
      <c r="CK11" s="606"/>
      <c r="CL11" s="606"/>
      <c r="CM11" s="606"/>
      <c r="CN11" s="606"/>
      <c r="CO11" s="606"/>
      <c r="CP11" s="606"/>
      <c r="CQ11" s="607"/>
      <c r="CR11" s="591">
        <v>422793</v>
      </c>
      <c r="CS11" s="592"/>
      <c r="CT11" s="592"/>
      <c r="CU11" s="592"/>
      <c r="CV11" s="592"/>
      <c r="CW11" s="592"/>
      <c r="CX11" s="592"/>
      <c r="CY11" s="593"/>
      <c r="CZ11" s="594">
        <v>1.7</v>
      </c>
      <c r="DA11" s="594"/>
      <c r="DB11" s="594"/>
      <c r="DC11" s="594"/>
      <c r="DD11" s="600">
        <v>87687</v>
      </c>
      <c r="DE11" s="592"/>
      <c r="DF11" s="592"/>
      <c r="DG11" s="592"/>
      <c r="DH11" s="592"/>
      <c r="DI11" s="592"/>
      <c r="DJ11" s="592"/>
      <c r="DK11" s="592"/>
      <c r="DL11" s="592"/>
      <c r="DM11" s="592"/>
      <c r="DN11" s="592"/>
      <c r="DO11" s="592"/>
      <c r="DP11" s="593"/>
      <c r="DQ11" s="600">
        <v>384149</v>
      </c>
      <c r="DR11" s="592"/>
      <c r="DS11" s="592"/>
      <c r="DT11" s="592"/>
      <c r="DU11" s="592"/>
      <c r="DV11" s="592"/>
      <c r="DW11" s="592"/>
      <c r="DX11" s="592"/>
      <c r="DY11" s="592"/>
      <c r="DZ11" s="592"/>
      <c r="EA11" s="592"/>
      <c r="EB11" s="592"/>
      <c r="EC11" s="601"/>
    </row>
    <row r="12" spans="2:143" ht="11.25" customHeight="1">
      <c r="B12" s="588" t="s">
        <v>228</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229</v>
      </c>
      <c r="AQ12" s="589"/>
      <c r="AR12" s="589"/>
      <c r="AS12" s="589"/>
      <c r="AT12" s="589"/>
      <c r="AU12" s="589"/>
      <c r="AV12" s="589"/>
      <c r="AW12" s="589"/>
      <c r="AX12" s="589"/>
      <c r="AY12" s="589"/>
      <c r="AZ12" s="589"/>
      <c r="BA12" s="589"/>
      <c r="BB12" s="589"/>
      <c r="BC12" s="589"/>
      <c r="BD12" s="589"/>
      <c r="BE12" s="589"/>
      <c r="BF12" s="590"/>
      <c r="BG12" s="591">
        <v>6474527</v>
      </c>
      <c r="BH12" s="592"/>
      <c r="BI12" s="592"/>
      <c r="BJ12" s="592"/>
      <c r="BK12" s="592"/>
      <c r="BL12" s="592"/>
      <c r="BM12" s="592"/>
      <c r="BN12" s="593"/>
      <c r="BO12" s="594">
        <v>56.7</v>
      </c>
      <c r="BP12" s="594"/>
      <c r="BQ12" s="594"/>
      <c r="BR12" s="594"/>
      <c r="BS12" s="600" t="s">
        <v>110</v>
      </c>
      <c r="BT12" s="592"/>
      <c r="BU12" s="592"/>
      <c r="BV12" s="592"/>
      <c r="BW12" s="592"/>
      <c r="BX12" s="592"/>
      <c r="BY12" s="592"/>
      <c r="BZ12" s="592"/>
      <c r="CA12" s="592"/>
      <c r="CB12" s="601"/>
      <c r="CD12" s="605" t="s">
        <v>230</v>
      </c>
      <c r="CE12" s="606"/>
      <c r="CF12" s="606"/>
      <c r="CG12" s="606"/>
      <c r="CH12" s="606"/>
      <c r="CI12" s="606"/>
      <c r="CJ12" s="606"/>
      <c r="CK12" s="606"/>
      <c r="CL12" s="606"/>
      <c r="CM12" s="606"/>
      <c r="CN12" s="606"/>
      <c r="CO12" s="606"/>
      <c r="CP12" s="606"/>
      <c r="CQ12" s="607"/>
      <c r="CR12" s="591">
        <v>196936</v>
      </c>
      <c r="CS12" s="592"/>
      <c r="CT12" s="592"/>
      <c r="CU12" s="592"/>
      <c r="CV12" s="592"/>
      <c r="CW12" s="592"/>
      <c r="CX12" s="592"/>
      <c r="CY12" s="593"/>
      <c r="CZ12" s="594">
        <v>0.8</v>
      </c>
      <c r="DA12" s="594"/>
      <c r="DB12" s="594"/>
      <c r="DC12" s="594"/>
      <c r="DD12" s="600">
        <v>9969</v>
      </c>
      <c r="DE12" s="592"/>
      <c r="DF12" s="592"/>
      <c r="DG12" s="592"/>
      <c r="DH12" s="592"/>
      <c r="DI12" s="592"/>
      <c r="DJ12" s="592"/>
      <c r="DK12" s="592"/>
      <c r="DL12" s="592"/>
      <c r="DM12" s="592"/>
      <c r="DN12" s="592"/>
      <c r="DO12" s="592"/>
      <c r="DP12" s="593"/>
      <c r="DQ12" s="600">
        <v>173710</v>
      </c>
      <c r="DR12" s="592"/>
      <c r="DS12" s="592"/>
      <c r="DT12" s="592"/>
      <c r="DU12" s="592"/>
      <c r="DV12" s="592"/>
      <c r="DW12" s="592"/>
      <c r="DX12" s="592"/>
      <c r="DY12" s="592"/>
      <c r="DZ12" s="592"/>
      <c r="EA12" s="592"/>
      <c r="EB12" s="592"/>
      <c r="EC12" s="601"/>
    </row>
    <row r="13" spans="2:143" ht="11.25" customHeight="1">
      <c r="B13" s="588" t="s">
        <v>231</v>
      </c>
      <c r="C13" s="589"/>
      <c r="D13" s="589"/>
      <c r="E13" s="589"/>
      <c r="F13" s="589"/>
      <c r="G13" s="589"/>
      <c r="H13" s="589"/>
      <c r="I13" s="589"/>
      <c r="J13" s="589"/>
      <c r="K13" s="589"/>
      <c r="L13" s="589"/>
      <c r="M13" s="589"/>
      <c r="N13" s="589"/>
      <c r="O13" s="589"/>
      <c r="P13" s="589"/>
      <c r="Q13" s="590"/>
      <c r="R13" s="591">
        <v>60877</v>
      </c>
      <c r="S13" s="592"/>
      <c r="T13" s="592"/>
      <c r="U13" s="592"/>
      <c r="V13" s="592"/>
      <c r="W13" s="592"/>
      <c r="X13" s="592"/>
      <c r="Y13" s="593"/>
      <c r="Z13" s="594">
        <v>0.2</v>
      </c>
      <c r="AA13" s="594"/>
      <c r="AB13" s="594"/>
      <c r="AC13" s="594"/>
      <c r="AD13" s="595">
        <v>60877</v>
      </c>
      <c r="AE13" s="595"/>
      <c r="AF13" s="595"/>
      <c r="AG13" s="595"/>
      <c r="AH13" s="595"/>
      <c r="AI13" s="595"/>
      <c r="AJ13" s="595"/>
      <c r="AK13" s="595"/>
      <c r="AL13" s="596">
        <v>0.5</v>
      </c>
      <c r="AM13" s="597"/>
      <c r="AN13" s="597"/>
      <c r="AO13" s="598"/>
      <c r="AP13" s="588" t="s">
        <v>232</v>
      </c>
      <c r="AQ13" s="589"/>
      <c r="AR13" s="589"/>
      <c r="AS13" s="589"/>
      <c r="AT13" s="589"/>
      <c r="AU13" s="589"/>
      <c r="AV13" s="589"/>
      <c r="AW13" s="589"/>
      <c r="AX13" s="589"/>
      <c r="AY13" s="589"/>
      <c r="AZ13" s="589"/>
      <c r="BA13" s="589"/>
      <c r="BB13" s="589"/>
      <c r="BC13" s="589"/>
      <c r="BD13" s="589"/>
      <c r="BE13" s="589"/>
      <c r="BF13" s="590"/>
      <c r="BG13" s="591">
        <v>6449423</v>
      </c>
      <c r="BH13" s="592"/>
      <c r="BI13" s="592"/>
      <c r="BJ13" s="592"/>
      <c r="BK13" s="592"/>
      <c r="BL13" s="592"/>
      <c r="BM13" s="592"/>
      <c r="BN13" s="593"/>
      <c r="BO13" s="594">
        <v>56.5</v>
      </c>
      <c r="BP13" s="594"/>
      <c r="BQ13" s="594"/>
      <c r="BR13" s="594"/>
      <c r="BS13" s="600" t="s">
        <v>110</v>
      </c>
      <c r="BT13" s="592"/>
      <c r="BU13" s="592"/>
      <c r="BV13" s="592"/>
      <c r="BW13" s="592"/>
      <c r="BX13" s="592"/>
      <c r="BY13" s="592"/>
      <c r="BZ13" s="592"/>
      <c r="CA13" s="592"/>
      <c r="CB13" s="601"/>
      <c r="CD13" s="605" t="s">
        <v>233</v>
      </c>
      <c r="CE13" s="606"/>
      <c r="CF13" s="606"/>
      <c r="CG13" s="606"/>
      <c r="CH13" s="606"/>
      <c r="CI13" s="606"/>
      <c r="CJ13" s="606"/>
      <c r="CK13" s="606"/>
      <c r="CL13" s="606"/>
      <c r="CM13" s="606"/>
      <c r="CN13" s="606"/>
      <c r="CO13" s="606"/>
      <c r="CP13" s="606"/>
      <c r="CQ13" s="607"/>
      <c r="CR13" s="591">
        <v>2867936</v>
      </c>
      <c r="CS13" s="592"/>
      <c r="CT13" s="592"/>
      <c r="CU13" s="592"/>
      <c r="CV13" s="592"/>
      <c r="CW13" s="592"/>
      <c r="CX13" s="592"/>
      <c r="CY13" s="593"/>
      <c r="CZ13" s="594">
        <v>11.4</v>
      </c>
      <c r="DA13" s="594"/>
      <c r="DB13" s="594"/>
      <c r="DC13" s="594"/>
      <c r="DD13" s="600">
        <v>1262854</v>
      </c>
      <c r="DE13" s="592"/>
      <c r="DF13" s="592"/>
      <c r="DG13" s="592"/>
      <c r="DH13" s="592"/>
      <c r="DI13" s="592"/>
      <c r="DJ13" s="592"/>
      <c r="DK13" s="592"/>
      <c r="DL13" s="592"/>
      <c r="DM13" s="592"/>
      <c r="DN13" s="592"/>
      <c r="DO13" s="592"/>
      <c r="DP13" s="593"/>
      <c r="DQ13" s="600">
        <v>1615384</v>
      </c>
      <c r="DR13" s="592"/>
      <c r="DS13" s="592"/>
      <c r="DT13" s="592"/>
      <c r="DU13" s="592"/>
      <c r="DV13" s="592"/>
      <c r="DW13" s="592"/>
      <c r="DX13" s="592"/>
      <c r="DY13" s="592"/>
      <c r="DZ13" s="592"/>
      <c r="EA13" s="592"/>
      <c r="EB13" s="592"/>
      <c r="EC13" s="601"/>
    </row>
    <row r="14" spans="2:143" ht="11.25" customHeight="1">
      <c r="B14" s="588" t="s">
        <v>234</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235</v>
      </c>
      <c r="AQ14" s="589"/>
      <c r="AR14" s="589"/>
      <c r="AS14" s="589"/>
      <c r="AT14" s="589"/>
      <c r="AU14" s="589"/>
      <c r="AV14" s="589"/>
      <c r="AW14" s="589"/>
      <c r="AX14" s="589"/>
      <c r="AY14" s="589"/>
      <c r="AZ14" s="589"/>
      <c r="BA14" s="589"/>
      <c r="BB14" s="589"/>
      <c r="BC14" s="589"/>
      <c r="BD14" s="589"/>
      <c r="BE14" s="589"/>
      <c r="BF14" s="590"/>
      <c r="BG14" s="591">
        <v>125101</v>
      </c>
      <c r="BH14" s="592"/>
      <c r="BI14" s="592"/>
      <c r="BJ14" s="592"/>
      <c r="BK14" s="592"/>
      <c r="BL14" s="592"/>
      <c r="BM14" s="592"/>
      <c r="BN14" s="593"/>
      <c r="BO14" s="594">
        <v>1.1000000000000001</v>
      </c>
      <c r="BP14" s="594"/>
      <c r="BQ14" s="594"/>
      <c r="BR14" s="594"/>
      <c r="BS14" s="600" t="s">
        <v>110</v>
      </c>
      <c r="BT14" s="592"/>
      <c r="BU14" s="592"/>
      <c r="BV14" s="592"/>
      <c r="BW14" s="592"/>
      <c r="BX14" s="592"/>
      <c r="BY14" s="592"/>
      <c r="BZ14" s="592"/>
      <c r="CA14" s="592"/>
      <c r="CB14" s="601"/>
      <c r="CD14" s="605" t="s">
        <v>236</v>
      </c>
      <c r="CE14" s="606"/>
      <c r="CF14" s="606"/>
      <c r="CG14" s="606"/>
      <c r="CH14" s="606"/>
      <c r="CI14" s="606"/>
      <c r="CJ14" s="606"/>
      <c r="CK14" s="606"/>
      <c r="CL14" s="606"/>
      <c r="CM14" s="606"/>
      <c r="CN14" s="606"/>
      <c r="CO14" s="606"/>
      <c r="CP14" s="606"/>
      <c r="CQ14" s="607"/>
      <c r="CR14" s="591">
        <v>919088</v>
      </c>
      <c r="CS14" s="592"/>
      <c r="CT14" s="592"/>
      <c r="CU14" s="592"/>
      <c r="CV14" s="592"/>
      <c r="CW14" s="592"/>
      <c r="CX14" s="592"/>
      <c r="CY14" s="593"/>
      <c r="CZ14" s="594">
        <v>3.6</v>
      </c>
      <c r="DA14" s="594"/>
      <c r="DB14" s="594"/>
      <c r="DC14" s="594"/>
      <c r="DD14" s="600">
        <v>32220</v>
      </c>
      <c r="DE14" s="592"/>
      <c r="DF14" s="592"/>
      <c r="DG14" s="592"/>
      <c r="DH14" s="592"/>
      <c r="DI14" s="592"/>
      <c r="DJ14" s="592"/>
      <c r="DK14" s="592"/>
      <c r="DL14" s="592"/>
      <c r="DM14" s="592"/>
      <c r="DN14" s="592"/>
      <c r="DO14" s="592"/>
      <c r="DP14" s="593"/>
      <c r="DQ14" s="600">
        <v>909029</v>
      </c>
      <c r="DR14" s="592"/>
      <c r="DS14" s="592"/>
      <c r="DT14" s="592"/>
      <c r="DU14" s="592"/>
      <c r="DV14" s="592"/>
      <c r="DW14" s="592"/>
      <c r="DX14" s="592"/>
      <c r="DY14" s="592"/>
      <c r="DZ14" s="592"/>
      <c r="EA14" s="592"/>
      <c r="EB14" s="592"/>
      <c r="EC14" s="601"/>
    </row>
    <row r="15" spans="2:143" ht="11.25" customHeight="1">
      <c r="B15" s="588" t="s">
        <v>237</v>
      </c>
      <c r="C15" s="589"/>
      <c r="D15" s="589"/>
      <c r="E15" s="589"/>
      <c r="F15" s="589"/>
      <c r="G15" s="589"/>
      <c r="H15" s="589"/>
      <c r="I15" s="589"/>
      <c r="J15" s="589"/>
      <c r="K15" s="589"/>
      <c r="L15" s="589"/>
      <c r="M15" s="589"/>
      <c r="N15" s="589"/>
      <c r="O15" s="589"/>
      <c r="P15" s="589"/>
      <c r="Q15" s="590"/>
      <c r="R15" s="591">
        <v>32055</v>
      </c>
      <c r="S15" s="592"/>
      <c r="T15" s="592"/>
      <c r="U15" s="592"/>
      <c r="V15" s="592"/>
      <c r="W15" s="592"/>
      <c r="X15" s="592"/>
      <c r="Y15" s="593"/>
      <c r="Z15" s="594">
        <v>0.1</v>
      </c>
      <c r="AA15" s="594"/>
      <c r="AB15" s="594"/>
      <c r="AC15" s="594"/>
      <c r="AD15" s="595">
        <v>32055</v>
      </c>
      <c r="AE15" s="595"/>
      <c r="AF15" s="595"/>
      <c r="AG15" s="595"/>
      <c r="AH15" s="595"/>
      <c r="AI15" s="595"/>
      <c r="AJ15" s="595"/>
      <c r="AK15" s="595"/>
      <c r="AL15" s="596">
        <v>0.2</v>
      </c>
      <c r="AM15" s="597"/>
      <c r="AN15" s="597"/>
      <c r="AO15" s="598"/>
      <c r="AP15" s="588" t="s">
        <v>238</v>
      </c>
      <c r="AQ15" s="589"/>
      <c r="AR15" s="589"/>
      <c r="AS15" s="589"/>
      <c r="AT15" s="589"/>
      <c r="AU15" s="589"/>
      <c r="AV15" s="589"/>
      <c r="AW15" s="589"/>
      <c r="AX15" s="589"/>
      <c r="AY15" s="589"/>
      <c r="AZ15" s="589"/>
      <c r="BA15" s="589"/>
      <c r="BB15" s="589"/>
      <c r="BC15" s="589"/>
      <c r="BD15" s="589"/>
      <c r="BE15" s="589"/>
      <c r="BF15" s="590"/>
      <c r="BG15" s="591">
        <v>820074</v>
      </c>
      <c r="BH15" s="592"/>
      <c r="BI15" s="592"/>
      <c r="BJ15" s="592"/>
      <c r="BK15" s="592"/>
      <c r="BL15" s="592"/>
      <c r="BM15" s="592"/>
      <c r="BN15" s="593"/>
      <c r="BO15" s="594">
        <v>7.2</v>
      </c>
      <c r="BP15" s="594"/>
      <c r="BQ15" s="594"/>
      <c r="BR15" s="594"/>
      <c r="BS15" s="600" t="s">
        <v>110</v>
      </c>
      <c r="BT15" s="592"/>
      <c r="BU15" s="592"/>
      <c r="BV15" s="592"/>
      <c r="BW15" s="592"/>
      <c r="BX15" s="592"/>
      <c r="BY15" s="592"/>
      <c r="BZ15" s="592"/>
      <c r="CA15" s="592"/>
      <c r="CB15" s="601"/>
      <c r="CD15" s="605" t="s">
        <v>239</v>
      </c>
      <c r="CE15" s="606"/>
      <c r="CF15" s="606"/>
      <c r="CG15" s="606"/>
      <c r="CH15" s="606"/>
      <c r="CI15" s="606"/>
      <c r="CJ15" s="606"/>
      <c r="CK15" s="606"/>
      <c r="CL15" s="606"/>
      <c r="CM15" s="606"/>
      <c r="CN15" s="606"/>
      <c r="CO15" s="606"/>
      <c r="CP15" s="606"/>
      <c r="CQ15" s="607"/>
      <c r="CR15" s="591">
        <v>3235233</v>
      </c>
      <c r="CS15" s="592"/>
      <c r="CT15" s="592"/>
      <c r="CU15" s="592"/>
      <c r="CV15" s="592"/>
      <c r="CW15" s="592"/>
      <c r="CX15" s="592"/>
      <c r="CY15" s="593"/>
      <c r="CZ15" s="594">
        <v>12.8</v>
      </c>
      <c r="DA15" s="594"/>
      <c r="DB15" s="594"/>
      <c r="DC15" s="594"/>
      <c r="DD15" s="600">
        <v>759139</v>
      </c>
      <c r="DE15" s="592"/>
      <c r="DF15" s="592"/>
      <c r="DG15" s="592"/>
      <c r="DH15" s="592"/>
      <c r="DI15" s="592"/>
      <c r="DJ15" s="592"/>
      <c r="DK15" s="592"/>
      <c r="DL15" s="592"/>
      <c r="DM15" s="592"/>
      <c r="DN15" s="592"/>
      <c r="DO15" s="592"/>
      <c r="DP15" s="593"/>
      <c r="DQ15" s="600">
        <v>2256553</v>
      </c>
      <c r="DR15" s="592"/>
      <c r="DS15" s="592"/>
      <c r="DT15" s="592"/>
      <c r="DU15" s="592"/>
      <c r="DV15" s="592"/>
      <c r="DW15" s="592"/>
      <c r="DX15" s="592"/>
      <c r="DY15" s="592"/>
      <c r="DZ15" s="592"/>
      <c r="EA15" s="592"/>
      <c r="EB15" s="592"/>
      <c r="EC15" s="601"/>
    </row>
    <row r="16" spans="2:143" ht="11.25" customHeight="1">
      <c r="B16" s="588" t="s">
        <v>240</v>
      </c>
      <c r="C16" s="589"/>
      <c r="D16" s="589"/>
      <c r="E16" s="589"/>
      <c r="F16" s="589"/>
      <c r="G16" s="589"/>
      <c r="H16" s="589"/>
      <c r="I16" s="589"/>
      <c r="J16" s="589"/>
      <c r="K16" s="589"/>
      <c r="L16" s="589"/>
      <c r="M16" s="589"/>
      <c r="N16" s="589"/>
      <c r="O16" s="589"/>
      <c r="P16" s="589"/>
      <c r="Q16" s="590"/>
      <c r="R16" s="591">
        <v>1325387</v>
      </c>
      <c r="S16" s="592"/>
      <c r="T16" s="592"/>
      <c r="U16" s="592"/>
      <c r="V16" s="592"/>
      <c r="W16" s="592"/>
      <c r="X16" s="592"/>
      <c r="Y16" s="593"/>
      <c r="Z16" s="594">
        <v>4.8</v>
      </c>
      <c r="AA16" s="594"/>
      <c r="AB16" s="594"/>
      <c r="AC16" s="594"/>
      <c r="AD16" s="595">
        <v>198849</v>
      </c>
      <c r="AE16" s="595"/>
      <c r="AF16" s="595"/>
      <c r="AG16" s="595"/>
      <c r="AH16" s="595"/>
      <c r="AI16" s="595"/>
      <c r="AJ16" s="595"/>
      <c r="AK16" s="595"/>
      <c r="AL16" s="596">
        <v>1.5</v>
      </c>
      <c r="AM16" s="597"/>
      <c r="AN16" s="597"/>
      <c r="AO16" s="598"/>
      <c r="AP16" s="588" t="s">
        <v>241</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242</v>
      </c>
      <c r="CE16" s="606"/>
      <c r="CF16" s="606"/>
      <c r="CG16" s="606"/>
      <c r="CH16" s="606"/>
      <c r="CI16" s="606"/>
      <c r="CJ16" s="606"/>
      <c r="CK16" s="606"/>
      <c r="CL16" s="606"/>
      <c r="CM16" s="606"/>
      <c r="CN16" s="606"/>
      <c r="CO16" s="606"/>
      <c r="CP16" s="606"/>
      <c r="CQ16" s="607"/>
      <c r="CR16" s="591">
        <v>2082166</v>
      </c>
      <c r="CS16" s="592"/>
      <c r="CT16" s="592"/>
      <c r="CU16" s="592"/>
      <c r="CV16" s="592"/>
      <c r="CW16" s="592"/>
      <c r="CX16" s="592"/>
      <c r="CY16" s="593"/>
      <c r="CZ16" s="594">
        <v>8.3000000000000007</v>
      </c>
      <c r="DA16" s="594"/>
      <c r="DB16" s="594"/>
      <c r="DC16" s="594"/>
      <c r="DD16" s="600" t="s">
        <v>110</v>
      </c>
      <c r="DE16" s="592"/>
      <c r="DF16" s="592"/>
      <c r="DG16" s="592"/>
      <c r="DH16" s="592"/>
      <c r="DI16" s="592"/>
      <c r="DJ16" s="592"/>
      <c r="DK16" s="592"/>
      <c r="DL16" s="592"/>
      <c r="DM16" s="592"/>
      <c r="DN16" s="592"/>
      <c r="DO16" s="592"/>
      <c r="DP16" s="593"/>
      <c r="DQ16" s="600">
        <v>725279</v>
      </c>
      <c r="DR16" s="592"/>
      <c r="DS16" s="592"/>
      <c r="DT16" s="592"/>
      <c r="DU16" s="592"/>
      <c r="DV16" s="592"/>
      <c r="DW16" s="592"/>
      <c r="DX16" s="592"/>
      <c r="DY16" s="592"/>
      <c r="DZ16" s="592"/>
      <c r="EA16" s="592"/>
      <c r="EB16" s="592"/>
      <c r="EC16" s="601"/>
    </row>
    <row r="17" spans="2:133" ht="11.25" customHeight="1">
      <c r="B17" s="588" t="s">
        <v>243</v>
      </c>
      <c r="C17" s="589"/>
      <c r="D17" s="589"/>
      <c r="E17" s="589"/>
      <c r="F17" s="589"/>
      <c r="G17" s="589"/>
      <c r="H17" s="589"/>
      <c r="I17" s="589"/>
      <c r="J17" s="589"/>
      <c r="K17" s="589"/>
      <c r="L17" s="589"/>
      <c r="M17" s="589"/>
      <c r="N17" s="589"/>
      <c r="O17" s="589"/>
      <c r="P17" s="589"/>
      <c r="Q17" s="590"/>
      <c r="R17" s="591">
        <v>198849</v>
      </c>
      <c r="S17" s="592"/>
      <c r="T17" s="592"/>
      <c r="U17" s="592"/>
      <c r="V17" s="592"/>
      <c r="W17" s="592"/>
      <c r="X17" s="592"/>
      <c r="Y17" s="593"/>
      <c r="Z17" s="594">
        <v>0.7</v>
      </c>
      <c r="AA17" s="594"/>
      <c r="AB17" s="594"/>
      <c r="AC17" s="594"/>
      <c r="AD17" s="595">
        <v>198849</v>
      </c>
      <c r="AE17" s="595"/>
      <c r="AF17" s="595"/>
      <c r="AG17" s="595"/>
      <c r="AH17" s="595"/>
      <c r="AI17" s="595"/>
      <c r="AJ17" s="595"/>
      <c r="AK17" s="595"/>
      <c r="AL17" s="596">
        <v>1.5</v>
      </c>
      <c r="AM17" s="597"/>
      <c r="AN17" s="597"/>
      <c r="AO17" s="598"/>
      <c r="AP17" s="588" t="s">
        <v>244</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245</v>
      </c>
      <c r="CE17" s="606"/>
      <c r="CF17" s="606"/>
      <c r="CG17" s="606"/>
      <c r="CH17" s="606"/>
      <c r="CI17" s="606"/>
      <c r="CJ17" s="606"/>
      <c r="CK17" s="606"/>
      <c r="CL17" s="606"/>
      <c r="CM17" s="606"/>
      <c r="CN17" s="606"/>
      <c r="CO17" s="606"/>
      <c r="CP17" s="606"/>
      <c r="CQ17" s="607"/>
      <c r="CR17" s="591">
        <v>1798400</v>
      </c>
      <c r="CS17" s="592"/>
      <c r="CT17" s="592"/>
      <c r="CU17" s="592"/>
      <c r="CV17" s="592"/>
      <c r="CW17" s="592"/>
      <c r="CX17" s="592"/>
      <c r="CY17" s="593"/>
      <c r="CZ17" s="594">
        <v>7.1</v>
      </c>
      <c r="DA17" s="594"/>
      <c r="DB17" s="594"/>
      <c r="DC17" s="594"/>
      <c r="DD17" s="600" t="s">
        <v>110</v>
      </c>
      <c r="DE17" s="592"/>
      <c r="DF17" s="592"/>
      <c r="DG17" s="592"/>
      <c r="DH17" s="592"/>
      <c r="DI17" s="592"/>
      <c r="DJ17" s="592"/>
      <c r="DK17" s="592"/>
      <c r="DL17" s="592"/>
      <c r="DM17" s="592"/>
      <c r="DN17" s="592"/>
      <c r="DO17" s="592"/>
      <c r="DP17" s="593"/>
      <c r="DQ17" s="600">
        <v>1750950</v>
      </c>
      <c r="DR17" s="592"/>
      <c r="DS17" s="592"/>
      <c r="DT17" s="592"/>
      <c r="DU17" s="592"/>
      <c r="DV17" s="592"/>
      <c r="DW17" s="592"/>
      <c r="DX17" s="592"/>
      <c r="DY17" s="592"/>
      <c r="DZ17" s="592"/>
      <c r="EA17" s="592"/>
      <c r="EB17" s="592"/>
      <c r="EC17" s="601"/>
    </row>
    <row r="18" spans="2:133" ht="11.25" customHeight="1">
      <c r="B18" s="588" t="s">
        <v>246</v>
      </c>
      <c r="C18" s="589"/>
      <c r="D18" s="589"/>
      <c r="E18" s="589"/>
      <c r="F18" s="589"/>
      <c r="G18" s="589"/>
      <c r="H18" s="589"/>
      <c r="I18" s="589"/>
      <c r="J18" s="589"/>
      <c r="K18" s="589"/>
      <c r="L18" s="589"/>
      <c r="M18" s="589"/>
      <c r="N18" s="589"/>
      <c r="O18" s="589"/>
      <c r="P18" s="589"/>
      <c r="Q18" s="590"/>
      <c r="R18" s="591">
        <v>139354</v>
      </c>
      <c r="S18" s="592"/>
      <c r="T18" s="592"/>
      <c r="U18" s="592"/>
      <c r="V18" s="592"/>
      <c r="W18" s="592"/>
      <c r="X18" s="592"/>
      <c r="Y18" s="593"/>
      <c r="Z18" s="594">
        <v>0.5</v>
      </c>
      <c r="AA18" s="594"/>
      <c r="AB18" s="594"/>
      <c r="AC18" s="594"/>
      <c r="AD18" s="595" t="s">
        <v>110</v>
      </c>
      <c r="AE18" s="595"/>
      <c r="AF18" s="595"/>
      <c r="AG18" s="595"/>
      <c r="AH18" s="595"/>
      <c r="AI18" s="595"/>
      <c r="AJ18" s="595"/>
      <c r="AK18" s="595"/>
      <c r="AL18" s="596" t="s">
        <v>110</v>
      </c>
      <c r="AM18" s="597"/>
      <c r="AN18" s="597"/>
      <c r="AO18" s="598"/>
      <c r="AP18" s="588" t="s">
        <v>247</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248</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249</v>
      </c>
      <c r="C19" s="589"/>
      <c r="D19" s="589"/>
      <c r="E19" s="589"/>
      <c r="F19" s="589"/>
      <c r="G19" s="589"/>
      <c r="H19" s="589"/>
      <c r="I19" s="589"/>
      <c r="J19" s="589"/>
      <c r="K19" s="589"/>
      <c r="L19" s="589"/>
      <c r="M19" s="589"/>
      <c r="N19" s="589"/>
      <c r="O19" s="589"/>
      <c r="P19" s="589"/>
      <c r="Q19" s="590"/>
      <c r="R19" s="591">
        <v>987184</v>
      </c>
      <c r="S19" s="592"/>
      <c r="T19" s="592"/>
      <c r="U19" s="592"/>
      <c r="V19" s="592"/>
      <c r="W19" s="592"/>
      <c r="X19" s="592"/>
      <c r="Y19" s="593"/>
      <c r="Z19" s="594">
        <v>3.6</v>
      </c>
      <c r="AA19" s="594"/>
      <c r="AB19" s="594"/>
      <c r="AC19" s="594"/>
      <c r="AD19" s="595" t="s">
        <v>110</v>
      </c>
      <c r="AE19" s="595"/>
      <c r="AF19" s="595"/>
      <c r="AG19" s="595"/>
      <c r="AH19" s="595"/>
      <c r="AI19" s="595"/>
      <c r="AJ19" s="595"/>
      <c r="AK19" s="595"/>
      <c r="AL19" s="596" t="s">
        <v>110</v>
      </c>
      <c r="AM19" s="597"/>
      <c r="AN19" s="597"/>
      <c r="AO19" s="598"/>
      <c r="AP19" s="588" t="s">
        <v>250</v>
      </c>
      <c r="AQ19" s="589"/>
      <c r="AR19" s="589"/>
      <c r="AS19" s="589"/>
      <c r="AT19" s="589"/>
      <c r="AU19" s="589"/>
      <c r="AV19" s="589"/>
      <c r="AW19" s="589"/>
      <c r="AX19" s="589"/>
      <c r="AY19" s="589"/>
      <c r="AZ19" s="589"/>
      <c r="BA19" s="589"/>
      <c r="BB19" s="589"/>
      <c r="BC19" s="589"/>
      <c r="BD19" s="589"/>
      <c r="BE19" s="589"/>
      <c r="BF19" s="590"/>
      <c r="BG19" s="591" t="s">
        <v>110</v>
      </c>
      <c r="BH19" s="592"/>
      <c r="BI19" s="592"/>
      <c r="BJ19" s="592"/>
      <c r="BK19" s="592"/>
      <c r="BL19" s="592"/>
      <c r="BM19" s="592"/>
      <c r="BN19" s="593"/>
      <c r="BO19" s="594" t="s">
        <v>110</v>
      </c>
      <c r="BP19" s="594"/>
      <c r="BQ19" s="594"/>
      <c r="BR19" s="594"/>
      <c r="BS19" s="600" t="s">
        <v>110</v>
      </c>
      <c r="BT19" s="592"/>
      <c r="BU19" s="592"/>
      <c r="BV19" s="592"/>
      <c r="BW19" s="592"/>
      <c r="BX19" s="592"/>
      <c r="BY19" s="592"/>
      <c r="BZ19" s="592"/>
      <c r="CA19" s="592"/>
      <c r="CB19" s="601"/>
      <c r="CD19" s="605" t="s">
        <v>251</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252</v>
      </c>
      <c r="C20" s="589"/>
      <c r="D20" s="589"/>
      <c r="E20" s="589"/>
      <c r="F20" s="589"/>
      <c r="G20" s="589"/>
      <c r="H20" s="589"/>
      <c r="I20" s="589"/>
      <c r="J20" s="589"/>
      <c r="K20" s="589"/>
      <c r="L20" s="589"/>
      <c r="M20" s="589"/>
      <c r="N20" s="589"/>
      <c r="O20" s="589"/>
      <c r="P20" s="589"/>
      <c r="Q20" s="590"/>
      <c r="R20" s="591">
        <v>13898279</v>
      </c>
      <c r="S20" s="592"/>
      <c r="T20" s="592"/>
      <c r="U20" s="592"/>
      <c r="V20" s="592"/>
      <c r="W20" s="592"/>
      <c r="X20" s="592"/>
      <c r="Y20" s="593"/>
      <c r="Z20" s="594">
        <v>50.8</v>
      </c>
      <c r="AA20" s="594"/>
      <c r="AB20" s="594"/>
      <c r="AC20" s="594"/>
      <c r="AD20" s="595">
        <v>12771741</v>
      </c>
      <c r="AE20" s="595"/>
      <c r="AF20" s="595"/>
      <c r="AG20" s="595"/>
      <c r="AH20" s="595"/>
      <c r="AI20" s="595"/>
      <c r="AJ20" s="595"/>
      <c r="AK20" s="595"/>
      <c r="AL20" s="596">
        <v>99.5</v>
      </c>
      <c r="AM20" s="597"/>
      <c r="AN20" s="597"/>
      <c r="AO20" s="598"/>
      <c r="AP20" s="588" t="s">
        <v>253</v>
      </c>
      <c r="AQ20" s="589"/>
      <c r="AR20" s="589"/>
      <c r="AS20" s="589"/>
      <c r="AT20" s="589"/>
      <c r="AU20" s="589"/>
      <c r="AV20" s="589"/>
      <c r="AW20" s="589"/>
      <c r="AX20" s="589"/>
      <c r="AY20" s="589"/>
      <c r="AZ20" s="589"/>
      <c r="BA20" s="589"/>
      <c r="BB20" s="589"/>
      <c r="BC20" s="589"/>
      <c r="BD20" s="589"/>
      <c r="BE20" s="589"/>
      <c r="BF20" s="590"/>
      <c r="BG20" s="591" t="s">
        <v>110</v>
      </c>
      <c r="BH20" s="592"/>
      <c r="BI20" s="592"/>
      <c r="BJ20" s="592"/>
      <c r="BK20" s="592"/>
      <c r="BL20" s="592"/>
      <c r="BM20" s="592"/>
      <c r="BN20" s="593"/>
      <c r="BO20" s="594" t="s">
        <v>110</v>
      </c>
      <c r="BP20" s="594"/>
      <c r="BQ20" s="594"/>
      <c r="BR20" s="594"/>
      <c r="BS20" s="600" t="s">
        <v>110</v>
      </c>
      <c r="BT20" s="592"/>
      <c r="BU20" s="592"/>
      <c r="BV20" s="592"/>
      <c r="BW20" s="592"/>
      <c r="BX20" s="592"/>
      <c r="BY20" s="592"/>
      <c r="BZ20" s="592"/>
      <c r="CA20" s="592"/>
      <c r="CB20" s="601"/>
      <c r="CD20" s="605" t="s">
        <v>254</v>
      </c>
      <c r="CE20" s="606"/>
      <c r="CF20" s="606"/>
      <c r="CG20" s="606"/>
      <c r="CH20" s="606"/>
      <c r="CI20" s="606"/>
      <c r="CJ20" s="606"/>
      <c r="CK20" s="606"/>
      <c r="CL20" s="606"/>
      <c r="CM20" s="606"/>
      <c r="CN20" s="606"/>
      <c r="CO20" s="606"/>
      <c r="CP20" s="606"/>
      <c r="CQ20" s="607"/>
      <c r="CR20" s="591">
        <v>25232246</v>
      </c>
      <c r="CS20" s="592"/>
      <c r="CT20" s="592"/>
      <c r="CU20" s="592"/>
      <c r="CV20" s="592"/>
      <c r="CW20" s="592"/>
      <c r="CX20" s="592"/>
      <c r="CY20" s="593"/>
      <c r="CZ20" s="594">
        <v>100</v>
      </c>
      <c r="DA20" s="594"/>
      <c r="DB20" s="594"/>
      <c r="DC20" s="594"/>
      <c r="DD20" s="600">
        <v>3168660</v>
      </c>
      <c r="DE20" s="592"/>
      <c r="DF20" s="592"/>
      <c r="DG20" s="592"/>
      <c r="DH20" s="592"/>
      <c r="DI20" s="592"/>
      <c r="DJ20" s="592"/>
      <c r="DK20" s="592"/>
      <c r="DL20" s="592"/>
      <c r="DM20" s="592"/>
      <c r="DN20" s="592"/>
      <c r="DO20" s="592"/>
      <c r="DP20" s="593"/>
      <c r="DQ20" s="600">
        <v>15916653</v>
      </c>
      <c r="DR20" s="592"/>
      <c r="DS20" s="592"/>
      <c r="DT20" s="592"/>
      <c r="DU20" s="592"/>
      <c r="DV20" s="592"/>
      <c r="DW20" s="592"/>
      <c r="DX20" s="592"/>
      <c r="DY20" s="592"/>
      <c r="DZ20" s="592"/>
      <c r="EA20" s="592"/>
      <c r="EB20" s="592"/>
      <c r="EC20" s="601"/>
    </row>
    <row r="21" spans="2:133" ht="11.25" customHeight="1">
      <c r="B21" s="588" t="s">
        <v>255</v>
      </c>
      <c r="C21" s="589"/>
      <c r="D21" s="589"/>
      <c r="E21" s="589"/>
      <c r="F21" s="589"/>
      <c r="G21" s="589"/>
      <c r="H21" s="589"/>
      <c r="I21" s="589"/>
      <c r="J21" s="589"/>
      <c r="K21" s="589"/>
      <c r="L21" s="589"/>
      <c r="M21" s="589"/>
      <c r="N21" s="589"/>
      <c r="O21" s="589"/>
      <c r="P21" s="589"/>
      <c r="Q21" s="590"/>
      <c r="R21" s="591">
        <v>9320</v>
      </c>
      <c r="S21" s="592"/>
      <c r="T21" s="592"/>
      <c r="U21" s="592"/>
      <c r="V21" s="592"/>
      <c r="W21" s="592"/>
      <c r="X21" s="592"/>
      <c r="Y21" s="593"/>
      <c r="Z21" s="594">
        <v>0</v>
      </c>
      <c r="AA21" s="594"/>
      <c r="AB21" s="594"/>
      <c r="AC21" s="594"/>
      <c r="AD21" s="595">
        <v>9320</v>
      </c>
      <c r="AE21" s="595"/>
      <c r="AF21" s="595"/>
      <c r="AG21" s="595"/>
      <c r="AH21" s="595"/>
      <c r="AI21" s="595"/>
      <c r="AJ21" s="595"/>
      <c r="AK21" s="595"/>
      <c r="AL21" s="596">
        <v>0.1</v>
      </c>
      <c r="AM21" s="597"/>
      <c r="AN21" s="597"/>
      <c r="AO21" s="598"/>
      <c r="AP21" s="608" t="s">
        <v>256</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257</v>
      </c>
      <c r="C22" s="589"/>
      <c r="D22" s="589"/>
      <c r="E22" s="589"/>
      <c r="F22" s="589"/>
      <c r="G22" s="589"/>
      <c r="H22" s="589"/>
      <c r="I22" s="589"/>
      <c r="J22" s="589"/>
      <c r="K22" s="589"/>
      <c r="L22" s="589"/>
      <c r="M22" s="589"/>
      <c r="N22" s="589"/>
      <c r="O22" s="589"/>
      <c r="P22" s="589"/>
      <c r="Q22" s="590"/>
      <c r="R22" s="591">
        <v>263612</v>
      </c>
      <c r="S22" s="592"/>
      <c r="T22" s="592"/>
      <c r="U22" s="592"/>
      <c r="V22" s="592"/>
      <c r="W22" s="592"/>
      <c r="X22" s="592"/>
      <c r="Y22" s="593"/>
      <c r="Z22" s="594">
        <v>1</v>
      </c>
      <c r="AA22" s="594"/>
      <c r="AB22" s="594"/>
      <c r="AC22" s="594"/>
      <c r="AD22" s="595">
        <v>2465</v>
      </c>
      <c r="AE22" s="595"/>
      <c r="AF22" s="595"/>
      <c r="AG22" s="595"/>
      <c r="AH22" s="595"/>
      <c r="AI22" s="595"/>
      <c r="AJ22" s="595"/>
      <c r="AK22" s="595"/>
      <c r="AL22" s="596">
        <v>0</v>
      </c>
      <c r="AM22" s="597"/>
      <c r="AN22" s="597"/>
      <c r="AO22" s="598"/>
      <c r="AP22" s="608" t="s">
        <v>258</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259</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260</v>
      </c>
      <c r="C23" s="589"/>
      <c r="D23" s="589"/>
      <c r="E23" s="589"/>
      <c r="F23" s="589"/>
      <c r="G23" s="589"/>
      <c r="H23" s="589"/>
      <c r="I23" s="589"/>
      <c r="J23" s="589"/>
      <c r="K23" s="589"/>
      <c r="L23" s="589"/>
      <c r="M23" s="589"/>
      <c r="N23" s="589"/>
      <c r="O23" s="589"/>
      <c r="P23" s="589"/>
      <c r="Q23" s="590"/>
      <c r="R23" s="591">
        <v>251343</v>
      </c>
      <c r="S23" s="592"/>
      <c r="T23" s="592"/>
      <c r="U23" s="592"/>
      <c r="V23" s="592"/>
      <c r="W23" s="592"/>
      <c r="X23" s="592"/>
      <c r="Y23" s="593"/>
      <c r="Z23" s="594">
        <v>0.9</v>
      </c>
      <c r="AA23" s="594"/>
      <c r="AB23" s="594"/>
      <c r="AC23" s="594"/>
      <c r="AD23" s="595">
        <v>26309</v>
      </c>
      <c r="AE23" s="595"/>
      <c r="AF23" s="595"/>
      <c r="AG23" s="595"/>
      <c r="AH23" s="595"/>
      <c r="AI23" s="595"/>
      <c r="AJ23" s="595"/>
      <c r="AK23" s="595"/>
      <c r="AL23" s="596">
        <v>0.2</v>
      </c>
      <c r="AM23" s="597"/>
      <c r="AN23" s="597"/>
      <c r="AO23" s="598"/>
      <c r="AP23" s="608" t="s">
        <v>261</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200</v>
      </c>
      <c r="CE23" s="574"/>
      <c r="CF23" s="574"/>
      <c r="CG23" s="574"/>
      <c r="CH23" s="574"/>
      <c r="CI23" s="574"/>
      <c r="CJ23" s="574"/>
      <c r="CK23" s="574"/>
      <c r="CL23" s="574"/>
      <c r="CM23" s="574"/>
      <c r="CN23" s="574"/>
      <c r="CO23" s="574"/>
      <c r="CP23" s="574"/>
      <c r="CQ23" s="575"/>
      <c r="CR23" s="573" t="s">
        <v>262</v>
      </c>
      <c r="CS23" s="574"/>
      <c r="CT23" s="574"/>
      <c r="CU23" s="574"/>
      <c r="CV23" s="574"/>
      <c r="CW23" s="574"/>
      <c r="CX23" s="574"/>
      <c r="CY23" s="575"/>
      <c r="CZ23" s="573" t="s">
        <v>263</v>
      </c>
      <c r="DA23" s="574"/>
      <c r="DB23" s="574"/>
      <c r="DC23" s="575"/>
      <c r="DD23" s="573" t="s">
        <v>264</v>
      </c>
      <c r="DE23" s="574"/>
      <c r="DF23" s="574"/>
      <c r="DG23" s="574"/>
      <c r="DH23" s="574"/>
      <c r="DI23" s="574"/>
      <c r="DJ23" s="574"/>
      <c r="DK23" s="575"/>
      <c r="DL23" s="614" t="s">
        <v>265</v>
      </c>
      <c r="DM23" s="615"/>
      <c r="DN23" s="615"/>
      <c r="DO23" s="615"/>
      <c r="DP23" s="615"/>
      <c r="DQ23" s="615"/>
      <c r="DR23" s="615"/>
      <c r="DS23" s="615"/>
      <c r="DT23" s="615"/>
      <c r="DU23" s="615"/>
      <c r="DV23" s="616"/>
      <c r="DW23" s="573" t="s">
        <v>266</v>
      </c>
      <c r="DX23" s="574"/>
      <c r="DY23" s="574"/>
      <c r="DZ23" s="574"/>
      <c r="EA23" s="574"/>
      <c r="EB23" s="574"/>
      <c r="EC23" s="575"/>
    </row>
    <row r="24" spans="2:133" ht="11.25" customHeight="1">
      <c r="B24" s="588" t="s">
        <v>267</v>
      </c>
      <c r="C24" s="589"/>
      <c r="D24" s="589"/>
      <c r="E24" s="589"/>
      <c r="F24" s="589"/>
      <c r="G24" s="589"/>
      <c r="H24" s="589"/>
      <c r="I24" s="589"/>
      <c r="J24" s="589"/>
      <c r="K24" s="589"/>
      <c r="L24" s="589"/>
      <c r="M24" s="589"/>
      <c r="N24" s="589"/>
      <c r="O24" s="589"/>
      <c r="P24" s="589"/>
      <c r="Q24" s="590"/>
      <c r="R24" s="591">
        <v>68338</v>
      </c>
      <c r="S24" s="592"/>
      <c r="T24" s="592"/>
      <c r="U24" s="592"/>
      <c r="V24" s="592"/>
      <c r="W24" s="592"/>
      <c r="X24" s="592"/>
      <c r="Y24" s="593"/>
      <c r="Z24" s="594">
        <v>0.2</v>
      </c>
      <c r="AA24" s="594"/>
      <c r="AB24" s="594"/>
      <c r="AC24" s="594"/>
      <c r="AD24" s="595" t="s">
        <v>110</v>
      </c>
      <c r="AE24" s="595"/>
      <c r="AF24" s="595"/>
      <c r="AG24" s="595"/>
      <c r="AH24" s="595"/>
      <c r="AI24" s="595"/>
      <c r="AJ24" s="595"/>
      <c r="AK24" s="595"/>
      <c r="AL24" s="596" t="s">
        <v>110</v>
      </c>
      <c r="AM24" s="597"/>
      <c r="AN24" s="597"/>
      <c r="AO24" s="598"/>
      <c r="AP24" s="608" t="s">
        <v>268</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269</v>
      </c>
      <c r="CE24" s="603"/>
      <c r="CF24" s="603"/>
      <c r="CG24" s="603"/>
      <c r="CH24" s="603"/>
      <c r="CI24" s="603"/>
      <c r="CJ24" s="603"/>
      <c r="CK24" s="603"/>
      <c r="CL24" s="603"/>
      <c r="CM24" s="603"/>
      <c r="CN24" s="603"/>
      <c r="CO24" s="603"/>
      <c r="CP24" s="603"/>
      <c r="CQ24" s="604"/>
      <c r="CR24" s="580">
        <v>10466530</v>
      </c>
      <c r="CS24" s="581"/>
      <c r="CT24" s="581"/>
      <c r="CU24" s="581"/>
      <c r="CV24" s="581"/>
      <c r="CW24" s="581"/>
      <c r="CX24" s="581"/>
      <c r="CY24" s="582"/>
      <c r="CZ24" s="618">
        <v>41.5</v>
      </c>
      <c r="DA24" s="619"/>
      <c r="DB24" s="619"/>
      <c r="DC24" s="620"/>
      <c r="DD24" s="617">
        <v>6871538</v>
      </c>
      <c r="DE24" s="581"/>
      <c r="DF24" s="581"/>
      <c r="DG24" s="581"/>
      <c r="DH24" s="581"/>
      <c r="DI24" s="581"/>
      <c r="DJ24" s="581"/>
      <c r="DK24" s="582"/>
      <c r="DL24" s="617">
        <v>6837868</v>
      </c>
      <c r="DM24" s="581"/>
      <c r="DN24" s="581"/>
      <c r="DO24" s="581"/>
      <c r="DP24" s="581"/>
      <c r="DQ24" s="581"/>
      <c r="DR24" s="581"/>
      <c r="DS24" s="581"/>
      <c r="DT24" s="581"/>
      <c r="DU24" s="581"/>
      <c r="DV24" s="582"/>
      <c r="DW24" s="585">
        <v>49.2</v>
      </c>
      <c r="DX24" s="586"/>
      <c r="DY24" s="586"/>
      <c r="DZ24" s="586"/>
      <c r="EA24" s="586"/>
      <c r="EB24" s="586"/>
      <c r="EC24" s="587"/>
    </row>
    <row r="25" spans="2:133" ht="11.25" customHeight="1">
      <c r="B25" s="588" t="s">
        <v>270</v>
      </c>
      <c r="C25" s="589"/>
      <c r="D25" s="589"/>
      <c r="E25" s="589"/>
      <c r="F25" s="589"/>
      <c r="G25" s="589"/>
      <c r="H25" s="589"/>
      <c r="I25" s="589"/>
      <c r="J25" s="589"/>
      <c r="K25" s="589"/>
      <c r="L25" s="589"/>
      <c r="M25" s="589"/>
      <c r="N25" s="589"/>
      <c r="O25" s="589"/>
      <c r="P25" s="589"/>
      <c r="Q25" s="590"/>
      <c r="R25" s="591">
        <v>4227522</v>
      </c>
      <c r="S25" s="592"/>
      <c r="T25" s="592"/>
      <c r="U25" s="592"/>
      <c r="V25" s="592"/>
      <c r="W25" s="592"/>
      <c r="X25" s="592"/>
      <c r="Y25" s="593"/>
      <c r="Z25" s="594">
        <v>15.5</v>
      </c>
      <c r="AA25" s="594"/>
      <c r="AB25" s="594"/>
      <c r="AC25" s="594"/>
      <c r="AD25" s="595" t="s">
        <v>110</v>
      </c>
      <c r="AE25" s="595"/>
      <c r="AF25" s="595"/>
      <c r="AG25" s="595"/>
      <c r="AH25" s="595"/>
      <c r="AI25" s="595"/>
      <c r="AJ25" s="595"/>
      <c r="AK25" s="595"/>
      <c r="AL25" s="596" t="s">
        <v>110</v>
      </c>
      <c r="AM25" s="597"/>
      <c r="AN25" s="597"/>
      <c r="AO25" s="598"/>
      <c r="AP25" s="608" t="s">
        <v>271</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272</v>
      </c>
      <c r="CE25" s="606"/>
      <c r="CF25" s="606"/>
      <c r="CG25" s="606"/>
      <c r="CH25" s="606"/>
      <c r="CI25" s="606"/>
      <c r="CJ25" s="606"/>
      <c r="CK25" s="606"/>
      <c r="CL25" s="606"/>
      <c r="CM25" s="606"/>
      <c r="CN25" s="606"/>
      <c r="CO25" s="606"/>
      <c r="CP25" s="606"/>
      <c r="CQ25" s="607"/>
      <c r="CR25" s="591">
        <v>3966830</v>
      </c>
      <c r="CS25" s="623"/>
      <c r="CT25" s="623"/>
      <c r="CU25" s="623"/>
      <c r="CV25" s="623"/>
      <c r="CW25" s="623"/>
      <c r="CX25" s="623"/>
      <c r="CY25" s="624"/>
      <c r="CZ25" s="625">
        <v>15.7</v>
      </c>
      <c r="DA25" s="626"/>
      <c r="DB25" s="626"/>
      <c r="DC25" s="627"/>
      <c r="DD25" s="600">
        <v>3752017</v>
      </c>
      <c r="DE25" s="623"/>
      <c r="DF25" s="623"/>
      <c r="DG25" s="623"/>
      <c r="DH25" s="623"/>
      <c r="DI25" s="623"/>
      <c r="DJ25" s="623"/>
      <c r="DK25" s="624"/>
      <c r="DL25" s="600">
        <v>3718646</v>
      </c>
      <c r="DM25" s="623"/>
      <c r="DN25" s="623"/>
      <c r="DO25" s="623"/>
      <c r="DP25" s="623"/>
      <c r="DQ25" s="623"/>
      <c r="DR25" s="623"/>
      <c r="DS25" s="623"/>
      <c r="DT25" s="623"/>
      <c r="DU25" s="623"/>
      <c r="DV25" s="624"/>
      <c r="DW25" s="596">
        <v>26.7</v>
      </c>
      <c r="DX25" s="621"/>
      <c r="DY25" s="621"/>
      <c r="DZ25" s="621"/>
      <c r="EA25" s="621"/>
      <c r="EB25" s="621"/>
      <c r="EC25" s="622"/>
    </row>
    <row r="26" spans="2:133" ht="11.25" customHeight="1">
      <c r="B26" s="628" t="s">
        <v>273</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274</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275</v>
      </c>
      <c r="CE26" s="606"/>
      <c r="CF26" s="606"/>
      <c r="CG26" s="606"/>
      <c r="CH26" s="606"/>
      <c r="CI26" s="606"/>
      <c r="CJ26" s="606"/>
      <c r="CK26" s="606"/>
      <c r="CL26" s="606"/>
      <c r="CM26" s="606"/>
      <c r="CN26" s="606"/>
      <c r="CO26" s="606"/>
      <c r="CP26" s="606"/>
      <c r="CQ26" s="607"/>
      <c r="CR26" s="591">
        <v>2091009</v>
      </c>
      <c r="CS26" s="592"/>
      <c r="CT26" s="592"/>
      <c r="CU26" s="592"/>
      <c r="CV26" s="592"/>
      <c r="CW26" s="592"/>
      <c r="CX26" s="592"/>
      <c r="CY26" s="593"/>
      <c r="CZ26" s="625">
        <v>8.3000000000000007</v>
      </c>
      <c r="DA26" s="626"/>
      <c r="DB26" s="626"/>
      <c r="DC26" s="627"/>
      <c r="DD26" s="600">
        <v>1986124</v>
      </c>
      <c r="DE26" s="592"/>
      <c r="DF26" s="592"/>
      <c r="DG26" s="592"/>
      <c r="DH26" s="592"/>
      <c r="DI26" s="592"/>
      <c r="DJ26" s="592"/>
      <c r="DK26" s="593"/>
      <c r="DL26" s="600" t="s">
        <v>206</v>
      </c>
      <c r="DM26" s="592"/>
      <c r="DN26" s="592"/>
      <c r="DO26" s="592"/>
      <c r="DP26" s="592"/>
      <c r="DQ26" s="592"/>
      <c r="DR26" s="592"/>
      <c r="DS26" s="592"/>
      <c r="DT26" s="592"/>
      <c r="DU26" s="592"/>
      <c r="DV26" s="593"/>
      <c r="DW26" s="596" t="s">
        <v>206</v>
      </c>
      <c r="DX26" s="621"/>
      <c r="DY26" s="621"/>
      <c r="DZ26" s="621"/>
      <c r="EA26" s="621"/>
      <c r="EB26" s="621"/>
      <c r="EC26" s="622"/>
    </row>
    <row r="27" spans="2:133" ht="11.25" customHeight="1">
      <c r="B27" s="588" t="s">
        <v>276</v>
      </c>
      <c r="C27" s="589"/>
      <c r="D27" s="589"/>
      <c r="E27" s="589"/>
      <c r="F27" s="589"/>
      <c r="G27" s="589"/>
      <c r="H27" s="589"/>
      <c r="I27" s="589"/>
      <c r="J27" s="589"/>
      <c r="K27" s="589"/>
      <c r="L27" s="589"/>
      <c r="M27" s="589"/>
      <c r="N27" s="589"/>
      <c r="O27" s="589"/>
      <c r="P27" s="589"/>
      <c r="Q27" s="590"/>
      <c r="R27" s="591">
        <v>1755048</v>
      </c>
      <c r="S27" s="592"/>
      <c r="T27" s="592"/>
      <c r="U27" s="592"/>
      <c r="V27" s="592"/>
      <c r="W27" s="592"/>
      <c r="X27" s="592"/>
      <c r="Y27" s="593"/>
      <c r="Z27" s="594">
        <v>6.4</v>
      </c>
      <c r="AA27" s="594"/>
      <c r="AB27" s="594"/>
      <c r="AC27" s="594"/>
      <c r="AD27" s="595" t="s">
        <v>110</v>
      </c>
      <c r="AE27" s="595"/>
      <c r="AF27" s="595"/>
      <c r="AG27" s="595"/>
      <c r="AH27" s="595"/>
      <c r="AI27" s="595"/>
      <c r="AJ27" s="595"/>
      <c r="AK27" s="595"/>
      <c r="AL27" s="596" t="s">
        <v>110</v>
      </c>
      <c r="AM27" s="597"/>
      <c r="AN27" s="597"/>
      <c r="AO27" s="598"/>
      <c r="AP27" s="588" t="s">
        <v>277</v>
      </c>
      <c r="AQ27" s="589"/>
      <c r="AR27" s="589"/>
      <c r="AS27" s="589"/>
      <c r="AT27" s="589"/>
      <c r="AU27" s="589"/>
      <c r="AV27" s="589"/>
      <c r="AW27" s="589"/>
      <c r="AX27" s="589"/>
      <c r="AY27" s="589"/>
      <c r="AZ27" s="589"/>
      <c r="BA27" s="589"/>
      <c r="BB27" s="589"/>
      <c r="BC27" s="589"/>
      <c r="BD27" s="589"/>
      <c r="BE27" s="589"/>
      <c r="BF27" s="590"/>
      <c r="BG27" s="591">
        <v>11422616</v>
      </c>
      <c r="BH27" s="592"/>
      <c r="BI27" s="592"/>
      <c r="BJ27" s="592"/>
      <c r="BK27" s="592"/>
      <c r="BL27" s="592"/>
      <c r="BM27" s="592"/>
      <c r="BN27" s="593"/>
      <c r="BO27" s="594">
        <v>100</v>
      </c>
      <c r="BP27" s="594"/>
      <c r="BQ27" s="594"/>
      <c r="BR27" s="594"/>
      <c r="BS27" s="600" t="s">
        <v>110</v>
      </c>
      <c r="BT27" s="592"/>
      <c r="BU27" s="592"/>
      <c r="BV27" s="592"/>
      <c r="BW27" s="592"/>
      <c r="BX27" s="592"/>
      <c r="BY27" s="592"/>
      <c r="BZ27" s="592"/>
      <c r="CA27" s="592"/>
      <c r="CB27" s="601"/>
      <c r="CD27" s="605" t="s">
        <v>278</v>
      </c>
      <c r="CE27" s="606"/>
      <c r="CF27" s="606"/>
      <c r="CG27" s="606"/>
      <c r="CH27" s="606"/>
      <c r="CI27" s="606"/>
      <c r="CJ27" s="606"/>
      <c r="CK27" s="606"/>
      <c r="CL27" s="606"/>
      <c r="CM27" s="606"/>
      <c r="CN27" s="606"/>
      <c r="CO27" s="606"/>
      <c r="CP27" s="606"/>
      <c r="CQ27" s="607"/>
      <c r="CR27" s="591">
        <v>4701585</v>
      </c>
      <c r="CS27" s="623"/>
      <c r="CT27" s="623"/>
      <c r="CU27" s="623"/>
      <c r="CV27" s="623"/>
      <c r="CW27" s="623"/>
      <c r="CX27" s="623"/>
      <c r="CY27" s="624"/>
      <c r="CZ27" s="625">
        <v>18.600000000000001</v>
      </c>
      <c r="DA27" s="626"/>
      <c r="DB27" s="626"/>
      <c r="DC27" s="627"/>
      <c r="DD27" s="600">
        <v>1368856</v>
      </c>
      <c r="DE27" s="623"/>
      <c r="DF27" s="623"/>
      <c r="DG27" s="623"/>
      <c r="DH27" s="623"/>
      <c r="DI27" s="623"/>
      <c r="DJ27" s="623"/>
      <c r="DK27" s="624"/>
      <c r="DL27" s="600">
        <v>1368557</v>
      </c>
      <c r="DM27" s="623"/>
      <c r="DN27" s="623"/>
      <c r="DO27" s="623"/>
      <c r="DP27" s="623"/>
      <c r="DQ27" s="623"/>
      <c r="DR27" s="623"/>
      <c r="DS27" s="623"/>
      <c r="DT27" s="623"/>
      <c r="DU27" s="623"/>
      <c r="DV27" s="624"/>
      <c r="DW27" s="596">
        <v>9.8000000000000007</v>
      </c>
      <c r="DX27" s="621"/>
      <c r="DY27" s="621"/>
      <c r="DZ27" s="621"/>
      <c r="EA27" s="621"/>
      <c r="EB27" s="621"/>
      <c r="EC27" s="622"/>
    </row>
    <row r="28" spans="2:133" ht="11.25" customHeight="1">
      <c r="B28" s="588" t="s">
        <v>279</v>
      </c>
      <c r="C28" s="589"/>
      <c r="D28" s="589"/>
      <c r="E28" s="589"/>
      <c r="F28" s="589"/>
      <c r="G28" s="589"/>
      <c r="H28" s="589"/>
      <c r="I28" s="589"/>
      <c r="J28" s="589"/>
      <c r="K28" s="589"/>
      <c r="L28" s="589"/>
      <c r="M28" s="589"/>
      <c r="N28" s="589"/>
      <c r="O28" s="589"/>
      <c r="P28" s="589"/>
      <c r="Q28" s="590"/>
      <c r="R28" s="591">
        <v>43556</v>
      </c>
      <c r="S28" s="592"/>
      <c r="T28" s="592"/>
      <c r="U28" s="592"/>
      <c r="V28" s="592"/>
      <c r="W28" s="592"/>
      <c r="X28" s="592"/>
      <c r="Y28" s="593"/>
      <c r="Z28" s="594">
        <v>0.2</v>
      </c>
      <c r="AA28" s="594"/>
      <c r="AB28" s="594"/>
      <c r="AC28" s="594"/>
      <c r="AD28" s="595">
        <v>8729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280</v>
      </c>
      <c r="CE28" s="606"/>
      <c r="CF28" s="606"/>
      <c r="CG28" s="606"/>
      <c r="CH28" s="606"/>
      <c r="CI28" s="606"/>
      <c r="CJ28" s="606"/>
      <c r="CK28" s="606"/>
      <c r="CL28" s="606"/>
      <c r="CM28" s="606"/>
      <c r="CN28" s="606"/>
      <c r="CO28" s="606"/>
      <c r="CP28" s="606"/>
      <c r="CQ28" s="607"/>
      <c r="CR28" s="591">
        <v>1798115</v>
      </c>
      <c r="CS28" s="592"/>
      <c r="CT28" s="592"/>
      <c r="CU28" s="592"/>
      <c r="CV28" s="592"/>
      <c r="CW28" s="592"/>
      <c r="CX28" s="592"/>
      <c r="CY28" s="593"/>
      <c r="CZ28" s="625">
        <v>7.1</v>
      </c>
      <c r="DA28" s="626"/>
      <c r="DB28" s="626"/>
      <c r="DC28" s="627"/>
      <c r="DD28" s="600">
        <v>1750665</v>
      </c>
      <c r="DE28" s="592"/>
      <c r="DF28" s="592"/>
      <c r="DG28" s="592"/>
      <c r="DH28" s="592"/>
      <c r="DI28" s="592"/>
      <c r="DJ28" s="592"/>
      <c r="DK28" s="593"/>
      <c r="DL28" s="600">
        <v>1750665</v>
      </c>
      <c r="DM28" s="592"/>
      <c r="DN28" s="592"/>
      <c r="DO28" s="592"/>
      <c r="DP28" s="592"/>
      <c r="DQ28" s="592"/>
      <c r="DR28" s="592"/>
      <c r="DS28" s="592"/>
      <c r="DT28" s="592"/>
      <c r="DU28" s="592"/>
      <c r="DV28" s="593"/>
      <c r="DW28" s="596">
        <v>12.6</v>
      </c>
      <c r="DX28" s="621"/>
      <c r="DY28" s="621"/>
      <c r="DZ28" s="621"/>
      <c r="EA28" s="621"/>
      <c r="EB28" s="621"/>
      <c r="EC28" s="622"/>
    </row>
    <row r="29" spans="2:133" ht="11.25" customHeight="1">
      <c r="B29" s="588" t="s">
        <v>281</v>
      </c>
      <c r="C29" s="589"/>
      <c r="D29" s="589"/>
      <c r="E29" s="589"/>
      <c r="F29" s="589"/>
      <c r="G29" s="589"/>
      <c r="H29" s="589"/>
      <c r="I29" s="589"/>
      <c r="J29" s="589"/>
      <c r="K29" s="589"/>
      <c r="L29" s="589"/>
      <c r="M29" s="589"/>
      <c r="N29" s="589"/>
      <c r="O29" s="589"/>
      <c r="P29" s="589"/>
      <c r="Q29" s="590"/>
      <c r="R29" s="591">
        <v>1326</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200</v>
      </c>
      <c r="AQ29" s="571"/>
      <c r="AR29" s="571"/>
      <c r="AS29" s="571"/>
      <c r="AT29" s="571"/>
      <c r="AU29" s="571"/>
      <c r="AV29" s="571"/>
      <c r="AW29" s="571"/>
      <c r="AX29" s="571"/>
      <c r="AY29" s="571"/>
      <c r="AZ29" s="571"/>
      <c r="BA29" s="571"/>
      <c r="BB29" s="571"/>
      <c r="BC29" s="571"/>
      <c r="BD29" s="571"/>
      <c r="BE29" s="571"/>
      <c r="BF29" s="572"/>
      <c r="BG29" s="570" t="s">
        <v>282</v>
      </c>
      <c r="BH29" s="632"/>
      <c r="BI29" s="632"/>
      <c r="BJ29" s="632"/>
      <c r="BK29" s="632"/>
      <c r="BL29" s="632"/>
      <c r="BM29" s="632"/>
      <c r="BN29" s="632"/>
      <c r="BO29" s="632"/>
      <c r="BP29" s="632"/>
      <c r="BQ29" s="633"/>
      <c r="BR29" s="570" t="s">
        <v>283</v>
      </c>
      <c r="BS29" s="632"/>
      <c r="BT29" s="632"/>
      <c r="BU29" s="632"/>
      <c r="BV29" s="632"/>
      <c r="BW29" s="632"/>
      <c r="BX29" s="632"/>
      <c r="BY29" s="632"/>
      <c r="BZ29" s="632"/>
      <c r="CA29" s="632"/>
      <c r="CB29" s="633"/>
      <c r="CD29" s="652" t="s">
        <v>284</v>
      </c>
      <c r="CE29" s="653"/>
      <c r="CF29" s="605" t="s">
        <v>285</v>
      </c>
      <c r="CG29" s="606"/>
      <c r="CH29" s="606"/>
      <c r="CI29" s="606"/>
      <c r="CJ29" s="606"/>
      <c r="CK29" s="606"/>
      <c r="CL29" s="606"/>
      <c r="CM29" s="606"/>
      <c r="CN29" s="606"/>
      <c r="CO29" s="606"/>
      <c r="CP29" s="606"/>
      <c r="CQ29" s="607"/>
      <c r="CR29" s="591">
        <v>1798115</v>
      </c>
      <c r="CS29" s="623"/>
      <c r="CT29" s="623"/>
      <c r="CU29" s="623"/>
      <c r="CV29" s="623"/>
      <c r="CW29" s="623"/>
      <c r="CX29" s="623"/>
      <c r="CY29" s="624"/>
      <c r="CZ29" s="625">
        <v>7.1</v>
      </c>
      <c r="DA29" s="626"/>
      <c r="DB29" s="626"/>
      <c r="DC29" s="627"/>
      <c r="DD29" s="600">
        <v>1750665</v>
      </c>
      <c r="DE29" s="623"/>
      <c r="DF29" s="623"/>
      <c r="DG29" s="623"/>
      <c r="DH29" s="623"/>
      <c r="DI29" s="623"/>
      <c r="DJ29" s="623"/>
      <c r="DK29" s="624"/>
      <c r="DL29" s="600">
        <v>1750665</v>
      </c>
      <c r="DM29" s="623"/>
      <c r="DN29" s="623"/>
      <c r="DO29" s="623"/>
      <c r="DP29" s="623"/>
      <c r="DQ29" s="623"/>
      <c r="DR29" s="623"/>
      <c r="DS29" s="623"/>
      <c r="DT29" s="623"/>
      <c r="DU29" s="623"/>
      <c r="DV29" s="624"/>
      <c r="DW29" s="596">
        <v>12.6</v>
      </c>
      <c r="DX29" s="621"/>
      <c r="DY29" s="621"/>
      <c r="DZ29" s="621"/>
      <c r="EA29" s="621"/>
      <c r="EB29" s="621"/>
      <c r="EC29" s="622"/>
    </row>
    <row r="30" spans="2:133" ht="11.25" customHeight="1">
      <c r="B30" s="588" t="s">
        <v>286</v>
      </c>
      <c r="C30" s="589"/>
      <c r="D30" s="589"/>
      <c r="E30" s="589"/>
      <c r="F30" s="589"/>
      <c r="G30" s="589"/>
      <c r="H30" s="589"/>
      <c r="I30" s="589"/>
      <c r="J30" s="589"/>
      <c r="K30" s="589"/>
      <c r="L30" s="589"/>
      <c r="M30" s="589"/>
      <c r="N30" s="589"/>
      <c r="O30" s="589"/>
      <c r="P30" s="589"/>
      <c r="Q30" s="590"/>
      <c r="R30" s="591">
        <v>2322520</v>
      </c>
      <c r="S30" s="592"/>
      <c r="T30" s="592"/>
      <c r="U30" s="592"/>
      <c r="V30" s="592"/>
      <c r="W30" s="592"/>
      <c r="X30" s="592"/>
      <c r="Y30" s="593"/>
      <c r="Z30" s="594">
        <v>8.5</v>
      </c>
      <c r="AA30" s="594"/>
      <c r="AB30" s="594"/>
      <c r="AC30" s="594"/>
      <c r="AD30" s="595" t="s">
        <v>110</v>
      </c>
      <c r="AE30" s="595"/>
      <c r="AF30" s="595"/>
      <c r="AG30" s="595"/>
      <c r="AH30" s="595"/>
      <c r="AI30" s="595"/>
      <c r="AJ30" s="595"/>
      <c r="AK30" s="595"/>
      <c r="AL30" s="596" t="s">
        <v>110</v>
      </c>
      <c r="AM30" s="597"/>
      <c r="AN30" s="597"/>
      <c r="AO30" s="598"/>
      <c r="AP30" s="637" t="s">
        <v>287</v>
      </c>
      <c r="AQ30" s="638"/>
      <c r="AR30" s="638"/>
      <c r="AS30" s="638"/>
      <c r="AT30" s="643" t="s">
        <v>288</v>
      </c>
      <c r="AU30" s="182"/>
      <c r="AV30" s="182"/>
      <c r="AW30" s="182"/>
      <c r="AX30" s="577" t="s">
        <v>167</v>
      </c>
      <c r="AY30" s="578"/>
      <c r="AZ30" s="578"/>
      <c r="BA30" s="578"/>
      <c r="BB30" s="578"/>
      <c r="BC30" s="578"/>
      <c r="BD30" s="578"/>
      <c r="BE30" s="578"/>
      <c r="BF30" s="579"/>
      <c r="BG30" s="649">
        <v>98.3</v>
      </c>
      <c r="BH30" s="650"/>
      <c r="BI30" s="650"/>
      <c r="BJ30" s="650"/>
      <c r="BK30" s="650"/>
      <c r="BL30" s="650"/>
      <c r="BM30" s="586">
        <v>92.8</v>
      </c>
      <c r="BN30" s="650"/>
      <c r="BO30" s="650"/>
      <c r="BP30" s="650"/>
      <c r="BQ30" s="651"/>
      <c r="BR30" s="649">
        <v>98.3</v>
      </c>
      <c r="BS30" s="650"/>
      <c r="BT30" s="650"/>
      <c r="BU30" s="650"/>
      <c r="BV30" s="650"/>
      <c r="BW30" s="650"/>
      <c r="BX30" s="586">
        <v>91.3</v>
      </c>
      <c r="BY30" s="650"/>
      <c r="BZ30" s="650"/>
      <c r="CA30" s="650"/>
      <c r="CB30" s="651"/>
      <c r="CD30" s="654"/>
      <c r="CE30" s="655"/>
      <c r="CF30" s="605" t="s">
        <v>289</v>
      </c>
      <c r="CG30" s="606"/>
      <c r="CH30" s="606"/>
      <c r="CI30" s="606"/>
      <c r="CJ30" s="606"/>
      <c r="CK30" s="606"/>
      <c r="CL30" s="606"/>
      <c r="CM30" s="606"/>
      <c r="CN30" s="606"/>
      <c r="CO30" s="606"/>
      <c r="CP30" s="606"/>
      <c r="CQ30" s="607"/>
      <c r="CR30" s="591">
        <v>1584929</v>
      </c>
      <c r="CS30" s="592"/>
      <c r="CT30" s="592"/>
      <c r="CU30" s="592"/>
      <c r="CV30" s="592"/>
      <c r="CW30" s="592"/>
      <c r="CX30" s="592"/>
      <c r="CY30" s="593"/>
      <c r="CZ30" s="625">
        <v>6.3</v>
      </c>
      <c r="DA30" s="626"/>
      <c r="DB30" s="626"/>
      <c r="DC30" s="627"/>
      <c r="DD30" s="600">
        <v>1537479</v>
      </c>
      <c r="DE30" s="592"/>
      <c r="DF30" s="592"/>
      <c r="DG30" s="592"/>
      <c r="DH30" s="592"/>
      <c r="DI30" s="592"/>
      <c r="DJ30" s="592"/>
      <c r="DK30" s="593"/>
      <c r="DL30" s="600">
        <v>1537479</v>
      </c>
      <c r="DM30" s="592"/>
      <c r="DN30" s="592"/>
      <c r="DO30" s="592"/>
      <c r="DP30" s="592"/>
      <c r="DQ30" s="592"/>
      <c r="DR30" s="592"/>
      <c r="DS30" s="592"/>
      <c r="DT30" s="592"/>
      <c r="DU30" s="592"/>
      <c r="DV30" s="593"/>
      <c r="DW30" s="596">
        <v>11.1</v>
      </c>
      <c r="DX30" s="621"/>
      <c r="DY30" s="621"/>
      <c r="DZ30" s="621"/>
      <c r="EA30" s="621"/>
      <c r="EB30" s="621"/>
      <c r="EC30" s="622"/>
    </row>
    <row r="31" spans="2:133" ht="11.25" customHeight="1">
      <c r="B31" s="588" t="s">
        <v>290</v>
      </c>
      <c r="C31" s="589"/>
      <c r="D31" s="589"/>
      <c r="E31" s="589"/>
      <c r="F31" s="589"/>
      <c r="G31" s="589"/>
      <c r="H31" s="589"/>
      <c r="I31" s="589"/>
      <c r="J31" s="589"/>
      <c r="K31" s="589"/>
      <c r="L31" s="589"/>
      <c r="M31" s="589"/>
      <c r="N31" s="589"/>
      <c r="O31" s="589"/>
      <c r="P31" s="589"/>
      <c r="Q31" s="590"/>
      <c r="R31" s="591">
        <v>1864370</v>
      </c>
      <c r="S31" s="592"/>
      <c r="T31" s="592"/>
      <c r="U31" s="592"/>
      <c r="V31" s="592"/>
      <c r="W31" s="592"/>
      <c r="X31" s="592"/>
      <c r="Y31" s="593"/>
      <c r="Z31" s="594">
        <v>6.8</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291</v>
      </c>
      <c r="AV31" s="181"/>
      <c r="AW31" s="181"/>
      <c r="AX31" s="588" t="s">
        <v>292</v>
      </c>
      <c r="AY31" s="589"/>
      <c r="AZ31" s="589"/>
      <c r="BA31" s="589"/>
      <c r="BB31" s="589"/>
      <c r="BC31" s="589"/>
      <c r="BD31" s="589"/>
      <c r="BE31" s="589"/>
      <c r="BF31" s="590"/>
      <c r="BG31" s="646">
        <v>97.3</v>
      </c>
      <c r="BH31" s="623"/>
      <c r="BI31" s="623"/>
      <c r="BJ31" s="623"/>
      <c r="BK31" s="623"/>
      <c r="BL31" s="623"/>
      <c r="BM31" s="597">
        <v>90.8</v>
      </c>
      <c r="BN31" s="647"/>
      <c r="BO31" s="647"/>
      <c r="BP31" s="647"/>
      <c r="BQ31" s="648"/>
      <c r="BR31" s="646">
        <v>97.4</v>
      </c>
      <c r="BS31" s="623"/>
      <c r="BT31" s="623"/>
      <c r="BU31" s="623"/>
      <c r="BV31" s="623"/>
      <c r="BW31" s="623"/>
      <c r="BX31" s="597">
        <v>90.4</v>
      </c>
      <c r="BY31" s="647"/>
      <c r="BZ31" s="647"/>
      <c r="CA31" s="647"/>
      <c r="CB31" s="648"/>
      <c r="CD31" s="654"/>
      <c r="CE31" s="655"/>
      <c r="CF31" s="605" t="s">
        <v>293</v>
      </c>
      <c r="CG31" s="606"/>
      <c r="CH31" s="606"/>
      <c r="CI31" s="606"/>
      <c r="CJ31" s="606"/>
      <c r="CK31" s="606"/>
      <c r="CL31" s="606"/>
      <c r="CM31" s="606"/>
      <c r="CN31" s="606"/>
      <c r="CO31" s="606"/>
      <c r="CP31" s="606"/>
      <c r="CQ31" s="607"/>
      <c r="CR31" s="591">
        <v>213186</v>
      </c>
      <c r="CS31" s="623"/>
      <c r="CT31" s="623"/>
      <c r="CU31" s="623"/>
      <c r="CV31" s="623"/>
      <c r="CW31" s="623"/>
      <c r="CX31" s="623"/>
      <c r="CY31" s="624"/>
      <c r="CZ31" s="625">
        <v>0.8</v>
      </c>
      <c r="DA31" s="626"/>
      <c r="DB31" s="626"/>
      <c r="DC31" s="627"/>
      <c r="DD31" s="600">
        <v>213186</v>
      </c>
      <c r="DE31" s="623"/>
      <c r="DF31" s="623"/>
      <c r="DG31" s="623"/>
      <c r="DH31" s="623"/>
      <c r="DI31" s="623"/>
      <c r="DJ31" s="623"/>
      <c r="DK31" s="624"/>
      <c r="DL31" s="600">
        <v>213186</v>
      </c>
      <c r="DM31" s="623"/>
      <c r="DN31" s="623"/>
      <c r="DO31" s="623"/>
      <c r="DP31" s="623"/>
      <c r="DQ31" s="623"/>
      <c r="DR31" s="623"/>
      <c r="DS31" s="623"/>
      <c r="DT31" s="623"/>
      <c r="DU31" s="623"/>
      <c r="DV31" s="624"/>
      <c r="DW31" s="596">
        <v>1.5</v>
      </c>
      <c r="DX31" s="621"/>
      <c r="DY31" s="621"/>
      <c r="DZ31" s="621"/>
      <c r="EA31" s="621"/>
      <c r="EB31" s="621"/>
      <c r="EC31" s="622"/>
    </row>
    <row r="32" spans="2:133" ht="11.25" customHeight="1">
      <c r="B32" s="588" t="s">
        <v>294</v>
      </c>
      <c r="C32" s="589"/>
      <c r="D32" s="589"/>
      <c r="E32" s="589"/>
      <c r="F32" s="589"/>
      <c r="G32" s="589"/>
      <c r="H32" s="589"/>
      <c r="I32" s="589"/>
      <c r="J32" s="589"/>
      <c r="K32" s="589"/>
      <c r="L32" s="589"/>
      <c r="M32" s="589"/>
      <c r="N32" s="589"/>
      <c r="O32" s="589"/>
      <c r="P32" s="589"/>
      <c r="Q32" s="590"/>
      <c r="R32" s="591">
        <v>715488</v>
      </c>
      <c r="S32" s="592"/>
      <c r="T32" s="592"/>
      <c r="U32" s="592"/>
      <c r="V32" s="592"/>
      <c r="W32" s="592"/>
      <c r="X32" s="592"/>
      <c r="Y32" s="593"/>
      <c r="Z32" s="594">
        <v>2.6</v>
      </c>
      <c r="AA32" s="594"/>
      <c r="AB32" s="594"/>
      <c r="AC32" s="594"/>
      <c r="AD32" s="595">
        <v>19873</v>
      </c>
      <c r="AE32" s="595"/>
      <c r="AF32" s="595"/>
      <c r="AG32" s="595"/>
      <c r="AH32" s="595"/>
      <c r="AI32" s="595"/>
      <c r="AJ32" s="595"/>
      <c r="AK32" s="595"/>
      <c r="AL32" s="596">
        <v>0.2</v>
      </c>
      <c r="AM32" s="597"/>
      <c r="AN32" s="597"/>
      <c r="AO32" s="598"/>
      <c r="AP32" s="641"/>
      <c r="AQ32" s="642"/>
      <c r="AR32" s="642"/>
      <c r="AS32" s="642"/>
      <c r="AT32" s="645"/>
      <c r="AU32" s="183"/>
      <c r="AV32" s="183"/>
      <c r="AW32" s="183"/>
      <c r="AX32" s="634" t="s">
        <v>295</v>
      </c>
      <c r="AY32" s="635"/>
      <c r="AZ32" s="635"/>
      <c r="BA32" s="635"/>
      <c r="BB32" s="635"/>
      <c r="BC32" s="635"/>
      <c r="BD32" s="635"/>
      <c r="BE32" s="635"/>
      <c r="BF32" s="636"/>
      <c r="BG32" s="658">
        <v>98.7</v>
      </c>
      <c r="BH32" s="659"/>
      <c r="BI32" s="659"/>
      <c r="BJ32" s="659"/>
      <c r="BK32" s="659"/>
      <c r="BL32" s="659"/>
      <c r="BM32" s="660">
        <v>93.4</v>
      </c>
      <c r="BN32" s="659"/>
      <c r="BO32" s="659"/>
      <c r="BP32" s="659"/>
      <c r="BQ32" s="661"/>
      <c r="BR32" s="658">
        <v>98.8</v>
      </c>
      <c r="BS32" s="659"/>
      <c r="BT32" s="659"/>
      <c r="BU32" s="659"/>
      <c r="BV32" s="659"/>
      <c r="BW32" s="659"/>
      <c r="BX32" s="660">
        <v>91.2</v>
      </c>
      <c r="BY32" s="659"/>
      <c r="BZ32" s="659"/>
      <c r="CA32" s="659"/>
      <c r="CB32" s="661"/>
      <c r="CD32" s="656"/>
      <c r="CE32" s="657"/>
      <c r="CF32" s="605" t="s">
        <v>296</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21"/>
      <c r="DY32" s="621"/>
      <c r="DZ32" s="621"/>
      <c r="EA32" s="621"/>
      <c r="EB32" s="621"/>
      <c r="EC32" s="622"/>
    </row>
    <row r="33" spans="2:133" ht="11.25" customHeight="1">
      <c r="B33" s="588" t="s">
        <v>297</v>
      </c>
      <c r="C33" s="589"/>
      <c r="D33" s="589"/>
      <c r="E33" s="589"/>
      <c r="F33" s="589"/>
      <c r="G33" s="589"/>
      <c r="H33" s="589"/>
      <c r="I33" s="589"/>
      <c r="J33" s="589"/>
      <c r="K33" s="589"/>
      <c r="L33" s="589"/>
      <c r="M33" s="589"/>
      <c r="N33" s="589"/>
      <c r="O33" s="589"/>
      <c r="P33" s="589"/>
      <c r="Q33" s="590"/>
      <c r="R33" s="591">
        <v>1938501</v>
      </c>
      <c r="S33" s="592"/>
      <c r="T33" s="592"/>
      <c r="U33" s="592"/>
      <c r="V33" s="592"/>
      <c r="W33" s="592"/>
      <c r="X33" s="592"/>
      <c r="Y33" s="593"/>
      <c r="Z33" s="594">
        <v>7.1</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298</v>
      </c>
      <c r="CE33" s="606"/>
      <c r="CF33" s="606"/>
      <c r="CG33" s="606"/>
      <c r="CH33" s="606"/>
      <c r="CI33" s="606"/>
      <c r="CJ33" s="606"/>
      <c r="CK33" s="606"/>
      <c r="CL33" s="606"/>
      <c r="CM33" s="606"/>
      <c r="CN33" s="606"/>
      <c r="CO33" s="606"/>
      <c r="CP33" s="606"/>
      <c r="CQ33" s="607"/>
      <c r="CR33" s="591">
        <v>9514890</v>
      </c>
      <c r="CS33" s="623"/>
      <c r="CT33" s="623"/>
      <c r="CU33" s="623"/>
      <c r="CV33" s="623"/>
      <c r="CW33" s="623"/>
      <c r="CX33" s="623"/>
      <c r="CY33" s="624"/>
      <c r="CZ33" s="625">
        <v>37.700000000000003</v>
      </c>
      <c r="DA33" s="626"/>
      <c r="DB33" s="626"/>
      <c r="DC33" s="627"/>
      <c r="DD33" s="600">
        <v>7442607</v>
      </c>
      <c r="DE33" s="623"/>
      <c r="DF33" s="623"/>
      <c r="DG33" s="623"/>
      <c r="DH33" s="623"/>
      <c r="DI33" s="623"/>
      <c r="DJ33" s="623"/>
      <c r="DK33" s="624"/>
      <c r="DL33" s="600">
        <v>5589558</v>
      </c>
      <c r="DM33" s="623"/>
      <c r="DN33" s="623"/>
      <c r="DO33" s="623"/>
      <c r="DP33" s="623"/>
      <c r="DQ33" s="623"/>
      <c r="DR33" s="623"/>
      <c r="DS33" s="623"/>
      <c r="DT33" s="623"/>
      <c r="DU33" s="623"/>
      <c r="DV33" s="624"/>
      <c r="DW33" s="596">
        <v>40.200000000000003</v>
      </c>
      <c r="DX33" s="621"/>
      <c r="DY33" s="621"/>
      <c r="DZ33" s="621"/>
      <c r="EA33" s="621"/>
      <c r="EB33" s="621"/>
      <c r="EC33" s="622"/>
    </row>
    <row r="34" spans="2:133" ht="11.25" customHeight="1">
      <c r="B34" s="588" t="s">
        <v>299</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300</v>
      </c>
      <c r="AR34" s="571"/>
      <c r="AS34" s="571"/>
      <c r="AT34" s="571"/>
      <c r="AU34" s="571"/>
      <c r="AV34" s="571"/>
      <c r="AW34" s="571"/>
      <c r="AX34" s="571"/>
      <c r="AY34" s="571"/>
      <c r="AZ34" s="571"/>
      <c r="BA34" s="571"/>
      <c r="BB34" s="571"/>
      <c r="BC34" s="571"/>
      <c r="BD34" s="571"/>
      <c r="BE34" s="571"/>
      <c r="BF34" s="572"/>
      <c r="BG34" s="570" t="s">
        <v>301</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302</v>
      </c>
      <c r="CE34" s="606"/>
      <c r="CF34" s="606"/>
      <c r="CG34" s="606"/>
      <c r="CH34" s="606"/>
      <c r="CI34" s="606"/>
      <c r="CJ34" s="606"/>
      <c r="CK34" s="606"/>
      <c r="CL34" s="606"/>
      <c r="CM34" s="606"/>
      <c r="CN34" s="606"/>
      <c r="CO34" s="606"/>
      <c r="CP34" s="606"/>
      <c r="CQ34" s="607"/>
      <c r="CR34" s="591">
        <v>3624204</v>
      </c>
      <c r="CS34" s="592"/>
      <c r="CT34" s="592"/>
      <c r="CU34" s="592"/>
      <c r="CV34" s="592"/>
      <c r="CW34" s="592"/>
      <c r="CX34" s="592"/>
      <c r="CY34" s="593"/>
      <c r="CZ34" s="625">
        <v>14.4</v>
      </c>
      <c r="DA34" s="626"/>
      <c r="DB34" s="626"/>
      <c r="DC34" s="627"/>
      <c r="DD34" s="600">
        <v>2537040</v>
      </c>
      <c r="DE34" s="592"/>
      <c r="DF34" s="592"/>
      <c r="DG34" s="592"/>
      <c r="DH34" s="592"/>
      <c r="DI34" s="592"/>
      <c r="DJ34" s="592"/>
      <c r="DK34" s="593"/>
      <c r="DL34" s="600">
        <v>1974099</v>
      </c>
      <c r="DM34" s="592"/>
      <c r="DN34" s="592"/>
      <c r="DO34" s="592"/>
      <c r="DP34" s="592"/>
      <c r="DQ34" s="592"/>
      <c r="DR34" s="592"/>
      <c r="DS34" s="592"/>
      <c r="DT34" s="592"/>
      <c r="DU34" s="592"/>
      <c r="DV34" s="593"/>
      <c r="DW34" s="596">
        <v>14.2</v>
      </c>
      <c r="DX34" s="621"/>
      <c r="DY34" s="621"/>
      <c r="DZ34" s="621"/>
      <c r="EA34" s="621"/>
      <c r="EB34" s="621"/>
      <c r="EC34" s="622"/>
    </row>
    <row r="35" spans="2:133" ht="11.25" customHeight="1">
      <c r="B35" s="588" t="s">
        <v>303</v>
      </c>
      <c r="C35" s="589"/>
      <c r="D35" s="589"/>
      <c r="E35" s="589"/>
      <c r="F35" s="589"/>
      <c r="G35" s="589"/>
      <c r="H35" s="589"/>
      <c r="I35" s="589"/>
      <c r="J35" s="589"/>
      <c r="K35" s="589"/>
      <c r="L35" s="589"/>
      <c r="M35" s="589"/>
      <c r="N35" s="589"/>
      <c r="O35" s="589"/>
      <c r="P35" s="589"/>
      <c r="Q35" s="590"/>
      <c r="R35" s="591">
        <v>1068000</v>
      </c>
      <c r="S35" s="592"/>
      <c r="T35" s="592"/>
      <c r="U35" s="592"/>
      <c r="V35" s="592"/>
      <c r="W35" s="592"/>
      <c r="X35" s="592"/>
      <c r="Y35" s="593"/>
      <c r="Z35" s="594">
        <v>3.9</v>
      </c>
      <c r="AA35" s="594"/>
      <c r="AB35" s="594"/>
      <c r="AC35" s="594"/>
      <c r="AD35" s="595" t="s">
        <v>110</v>
      </c>
      <c r="AE35" s="595"/>
      <c r="AF35" s="595"/>
      <c r="AG35" s="595"/>
      <c r="AH35" s="595"/>
      <c r="AI35" s="595"/>
      <c r="AJ35" s="595"/>
      <c r="AK35" s="595"/>
      <c r="AL35" s="596" t="s">
        <v>110</v>
      </c>
      <c r="AM35" s="597"/>
      <c r="AN35" s="597"/>
      <c r="AO35" s="598"/>
      <c r="AP35" s="186"/>
      <c r="AQ35" s="602" t="s">
        <v>304</v>
      </c>
      <c r="AR35" s="603"/>
      <c r="AS35" s="603"/>
      <c r="AT35" s="603"/>
      <c r="AU35" s="603"/>
      <c r="AV35" s="603"/>
      <c r="AW35" s="603"/>
      <c r="AX35" s="603"/>
      <c r="AY35" s="604"/>
      <c r="AZ35" s="580">
        <v>2605189</v>
      </c>
      <c r="BA35" s="581"/>
      <c r="BB35" s="581"/>
      <c r="BC35" s="581"/>
      <c r="BD35" s="581"/>
      <c r="BE35" s="581"/>
      <c r="BF35" s="662"/>
      <c r="BG35" s="602" t="s">
        <v>305</v>
      </c>
      <c r="BH35" s="603"/>
      <c r="BI35" s="603"/>
      <c r="BJ35" s="603"/>
      <c r="BK35" s="603"/>
      <c r="BL35" s="603"/>
      <c r="BM35" s="603"/>
      <c r="BN35" s="603"/>
      <c r="BO35" s="603"/>
      <c r="BP35" s="603"/>
      <c r="BQ35" s="603"/>
      <c r="BR35" s="603"/>
      <c r="BS35" s="603"/>
      <c r="BT35" s="603"/>
      <c r="BU35" s="604"/>
      <c r="BV35" s="580">
        <v>435702</v>
      </c>
      <c r="BW35" s="581"/>
      <c r="BX35" s="581"/>
      <c r="BY35" s="581"/>
      <c r="BZ35" s="581"/>
      <c r="CA35" s="581"/>
      <c r="CB35" s="662"/>
      <c r="CD35" s="605" t="s">
        <v>306</v>
      </c>
      <c r="CE35" s="606"/>
      <c r="CF35" s="606"/>
      <c r="CG35" s="606"/>
      <c r="CH35" s="606"/>
      <c r="CI35" s="606"/>
      <c r="CJ35" s="606"/>
      <c r="CK35" s="606"/>
      <c r="CL35" s="606"/>
      <c r="CM35" s="606"/>
      <c r="CN35" s="606"/>
      <c r="CO35" s="606"/>
      <c r="CP35" s="606"/>
      <c r="CQ35" s="607"/>
      <c r="CR35" s="591">
        <v>413831</v>
      </c>
      <c r="CS35" s="623"/>
      <c r="CT35" s="623"/>
      <c r="CU35" s="623"/>
      <c r="CV35" s="623"/>
      <c r="CW35" s="623"/>
      <c r="CX35" s="623"/>
      <c r="CY35" s="624"/>
      <c r="CZ35" s="625">
        <v>1.6</v>
      </c>
      <c r="DA35" s="626"/>
      <c r="DB35" s="626"/>
      <c r="DC35" s="627"/>
      <c r="DD35" s="600">
        <v>395139</v>
      </c>
      <c r="DE35" s="623"/>
      <c r="DF35" s="623"/>
      <c r="DG35" s="623"/>
      <c r="DH35" s="623"/>
      <c r="DI35" s="623"/>
      <c r="DJ35" s="623"/>
      <c r="DK35" s="624"/>
      <c r="DL35" s="600">
        <v>395139</v>
      </c>
      <c r="DM35" s="623"/>
      <c r="DN35" s="623"/>
      <c r="DO35" s="623"/>
      <c r="DP35" s="623"/>
      <c r="DQ35" s="623"/>
      <c r="DR35" s="623"/>
      <c r="DS35" s="623"/>
      <c r="DT35" s="623"/>
      <c r="DU35" s="623"/>
      <c r="DV35" s="624"/>
      <c r="DW35" s="596">
        <v>2.8</v>
      </c>
      <c r="DX35" s="621"/>
      <c r="DY35" s="621"/>
      <c r="DZ35" s="621"/>
      <c r="EA35" s="621"/>
      <c r="EB35" s="621"/>
      <c r="EC35" s="622"/>
    </row>
    <row r="36" spans="2:133" ht="11.25" customHeight="1">
      <c r="B36" s="634" t="s">
        <v>307</v>
      </c>
      <c r="C36" s="635"/>
      <c r="D36" s="635"/>
      <c r="E36" s="635"/>
      <c r="F36" s="635"/>
      <c r="G36" s="635"/>
      <c r="H36" s="635"/>
      <c r="I36" s="635"/>
      <c r="J36" s="635"/>
      <c r="K36" s="635"/>
      <c r="L36" s="635"/>
      <c r="M36" s="635"/>
      <c r="N36" s="635"/>
      <c r="O36" s="635"/>
      <c r="P36" s="635"/>
      <c r="Q36" s="636"/>
      <c r="R36" s="663">
        <v>27359223</v>
      </c>
      <c r="S36" s="664"/>
      <c r="T36" s="664"/>
      <c r="U36" s="664"/>
      <c r="V36" s="664"/>
      <c r="W36" s="664"/>
      <c r="X36" s="664"/>
      <c r="Y36" s="665"/>
      <c r="Z36" s="666">
        <v>100</v>
      </c>
      <c r="AA36" s="666"/>
      <c r="AB36" s="666"/>
      <c r="AC36" s="666"/>
      <c r="AD36" s="667">
        <v>12838437</v>
      </c>
      <c r="AE36" s="667"/>
      <c r="AF36" s="667"/>
      <c r="AG36" s="667"/>
      <c r="AH36" s="667"/>
      <c r="AI36" s="667"/>
      <c r="AJ36" s="667"/>
      <c r="AK36" s="667"/>
      <c r="AL36" s="668">
        <v>100</v>
      </c>
      <c r="AM36" s="660"/>
      <c r="AN36" s="660"/>
      <c r="AO36" s="669"/>
      <c r="AQ36" s="670" t="s">
        <v>308</v>
      </c>
      <c r="AR36" s="671"/>
      <c r="AS36" s="671"/>
      <c r="AT36" s="671"/>
      <c r="AU36" s="671"/>
      <c r="AV36" s="671"/>
      <c r="AW36" s="671"/>
      <c r="AX36" s="671"/>
      <c r="AY36" s="672"/>
      <c r="AZ36" s="591">
        <v>695845</v>
      </c>
      <c r="BA36" s="592"/>
      <c r="BB36" s="592"/>
      <c r="BC36" s="592"/>
      <c r="BD36" s="623"/>
      <c r="BE36" s="623"/>
      <c r="BF36" s="648"/>
      <c r="BG36" s="605" t="s">
        <v>309</v>
      </c>
      <c r="BH36" s="606"/>
      <c r="BI36" s="606"/>
      <c r="BJ36" s="606"/>
      <c r="BK36" s="606"/>
      <c r="BL36" s="606"/>
      <c r="BM36" s="606"/>
      <c r="BN36" s="606"/>
      <c r="BO36" s="606"/>
      <c r="BP36" s="606"/>
      <c r="BQ36" s="606"/>
      <c r="BR36" s="606"/>
      <c r="BS36" s="606"/>
      <c r="BT36" s="606"/>
      <c r="BU36" s="607"/>
      <c r="BV36" s="591">
        <v>370526</v>
      </c>
      <c r="BW36" s="592"/>
      <c r="BX36" s="592"/>
      <c r="BY36" s="592"/>
      <c r="BZ36" s="592"/>
      <c r="CA36" s="592"/>
      <c r="CB36" s="601"/>
      <c r="CD36" s="605" t="s">
        <v>310</v>
      </c>
      <c r="CE36" s="606"/>
      <c r="CF36" s="606"/>
      <c r="CG36" s="606"/>
      <c r="CH36" s="606"/>
      <c r="CI36" s="606"/>
      <c r="CJ36" s="606"/>
      <c r="CK36" s="606"/>
      <c r="CL36" s="606"/>
      <c r="CM36" s="606"/>
      <c r="CN36" s="606"/>
      <c r="CO36" s="606"/>
      <c r="CP36" s="606"/>
      <c r="CQ36" s="607"/>
      <c r="CR36" s="591">
        <v>2404522</v>
      </c>
      <c r="CS36" s="592"/>
      <c r="CT36" s="592"/>
      <c r="CU36" s="592"/>
      <c r="CV36" s="592"/>
      <c r="CW36" s="592"/>
      <c r="CX36" s="592"/>
      <c r="CY36" s="593"/>
      <c r="CZ36" s="625">
        <v>9.5</v>
      </c>
      <c r="DA36" s="626"/>
      <c r="DB36" s="626"/>
      <c r="DC36" s="627"/>
      <c r="DD36" s="600">
        <v>2257925</v>
      </c>
      <c r="DE36" s="592"/>
      <c r="DF36" s="592"/>
      <c r="DG36" s="592"/>
      <c r="DH36" s="592"/>
      <c r="DI36" s="592"/>
      <c r="DJ36" s="592"/>
      <c r="DK36" s="593"/>
      <c r="DL36" s="600">
        <v>1481232</v>
      </c>
      <c r="DM36" s="592"/>
      <c r="DN36" s="592"/>
      <c r="DO36" s="592"/>
      <c r="DP36" s="592"/>
      <c r="DQ36" s="592"/>
      <c r="DR36" s="592"/>
      <c r="DS36" s="592"/>
      <c r="DT36" s="592"/>
      <c r="DU36" s="592"/>
      <c r="DV36" s="593"/>
      <c r="DW36" s="596">
        <v>10.7</v>
      </c>
      <c r="DX36" s="621"/>
      <c r="DY36" s="621"/>
      <c r="DZ36" s="621"/>
      <c r="EA36" s="621"/>
      <c r="EB36" s="621"/>
      <c r="EC36" s="622"/>
    </row>
    <row r="37" spans="2:133" ht="11.25" customHeight="1">
      <c r="AQ37" s="670" t="s">
        <v>311</v>
      </c>
      <c r="AR37" s="671"/>
      <c r="AS37" s="671"/>
      <c r="AT37" s="671"/>
      <c r="AU37" s="671"/>
      <c r="AV37" s="671"/>
      <c r="AW37" s="671"/>
      <c r="AX37" s="671"/>
      <c r="AY37" s="672"/>
      <c r="AZ37" s="591">
        <v>197114</v>
      </c>
      <c r="BA37" s="592"/>
      <c r="BB37" s="592"/>
      <c r="BC37" s="592"/>
      <c r="BD37" s="623"/>
      <c r="BE37" s="623"/>
      <c r="BF37" s="648"/>
      <c r="BG37" s="605" t="s">
        <v>312</v>
      </c>
      <c r="BH37" s="606"/>
      <c r="BI37" s="606"/>
      <c r="BJ37" s="606"/>
      <c r="BK37" s="606"/>
      <c r="BL37" s="606"/>
      <c r="BM37" s="606"/>
      <c r="BN37" s="606"/>
      <c r="BO37" s="606"/>
      <c r="BP37" s="606"/>
      <c r="BQ37" s="606"/>
      <c r="BR37" s="606"/>
      <c r="BS37" s="606"/>
      <c r="BT37" s="606"/>
      <c r="BU37" s="607"/>
      <c r="BV37" s="591">
        <v>13085</v>
      </c>
      <c r="BW37" s="592"/>
      <c r="BX37" s="592"/>
      <c r="BY37" s="592"/>
      <c r="BZ37" s="592"/>
      <c r="CA37" s="592"/>
      <c r="CB37" s="601"/>
      <c r="CD37" s="605" t="s">
        <v>313</v>
      </c>
      <c r="CE37" s="606"/>
      <c r="CF37" s="606"/>
      <c r="CG37" s="606"/>
      <c r="CH37" s="606"/>
      <c r="CI37" s="606"/>
      <c r="CJ37" s="606"/>
      <c r="CK37" s="606"/>
      <c r="CL37" s="606"/>
      <c r="CM37" s="606"/>
      <c r="CN37" s="606"/>
      <c r="CO37" s="606"/>
      <c r="CP37" s="606"/>
      <c r="CQ37" s="607"/>
      <c r="CR37" s="591">
        <v>1451233</v>
      </c>
      <c r="CS37" s="623"/>
      <c r="CT37" s="623"/>
      <c r="CU37" s="623"/>
      <c r="CV37" s="623"/>
      <c r="CW37" s="623"/>
      <c r="CX37" s="623"/>
      <c r="CY37" s="624"/>
      <c r="CZ37" s="625">
        <v>5.8</v>
      </c>
      <c r="DA37" s="626"/>
      <c r="DB37" s="626"/>
      <c r="DC37" s="627"/>
      <c r="DD37" s="600">
        <v>1451233</v>
      </c>
      <c r="DE37" s="623"/>
      <c r="DF37" s="623"/>
      <c r="DG37" s="623"/>
      <c r="DH37" s="623"/>
      <c r="DI37" s="623"/>
      <c r="DJ37" s="623"/>
      <c r="DK37" s="624"/>
      <c r="DL37" s="600">
        <v>1279755</v>
      </c>
      <c r="DM37" s="623"/>
      <c r="DN37" s="623"/>
      <c r="DO37" s="623"/>
      <c r="DP37" s="623"/>
      <c r="DQ37" s="623"/>
      <c r="DR37" s="623"/>
      <c r="DS37" s="623"/>
      <c r="DT37" s="623"/>
      <c r="DU37" s="623"/>
      <c r="DV37" s="624"/>
      <c r="DW37" s="596">
        <v>9.1999999999999993</v>
      </c>
      <c r="DX37" s="621"/>
      <c r="DY37" s="621"/>
      <c r="DZ37" s="621"/>
      <c r="EA37" s="621"/>
      <c r="EB37" s="621"/>
      <c r="EC37" s="622"/>
    </row>
    <row r="38" spans="2:133" ht="11.25" customHeight="1">
      <c r="AQ38" s="670" t="s">
        <v>314</v>
      </c>
      <c r="AR38" s="671"/>
      <c r="AS38" s="671"/>
      <c r="AT38" s="671"/>
      <c r="AU38" s="671"/>
      <c r="AV38" s="671"/>
      <c r="AW38" s="671"/>
      <c r="AX38" s="671"/>
      <c r="AY38" s="672"/>
      <c r="AZ38" s="591">
        <v>40000</v>
      </c>
      <c r="BA38" s="592"/>
      <c r="BB38" s="592"/>
      <c r="BC38" s="592"/>
      <c r="BD38" s="623"/>
      <c r="BE38" s="623"/>
      <c r="BF38" s="648"/>
      <c r="BG38" s="605" t="s">
        <v>315</v>
      </c>
      <c r="BH38" s="606"/>
      <c r="BI38" s="606"/>
      <c r="BJ38" s="606"/>
      <c r="BK38" s="606"/>
      <c r="BL38" s="606"/>
      <c r="BM38" s="606"/>
      <c r="BN38" s="606"/>
      <c r="BO38" s="606"/>
      <c r="BP38" s="606"/>
      <c r="BQ38" s="606"/>
      <c r="BR38" s="606"/>
      <c r="BS38" s="606"/>
      <c r="BT38" s="606"/>
      <c r="BU38" s="607"/>
      <c r="BV38" s="591">
        <v>24151</v>
      </c>
      <c r="BW38" s="592"/>
      <c r="BX38" s="592"/>
      <c r="BY38" s="592"/>
      <c r="BZ38" s="592"/>
      <c r="CA38" s="592"/>
      <c r="CB38" s="601"/>
      <c r="CD38" s="605" t="s">
        <v>316</v>
      </c>
      <c r="CE38" s="606"/>
      <c r="CF38" s="606"/>
      <c r="CG38" s="606"/>
      <c r="CH38" s="606"/>
      <c r="CI38" s="606"/>
      <c r="CJ38" s="606"/>
      <c r="CK38" s="606"/>
      <c r="CL38" s="606"/>
      <c r="CM38" s="606"/>
      <c r="CN38" s="606"/>
      <c r="CO38" s="606"/>
      <c r="CP38" s="606"/>
      <c r="CQ38" s="607"/>
      <c r="CR38" s="591">
        <v>2408075</v>
      </c>
      <c r="CS38" s="592"/>
      <c r="CT38" s="592"/>
      <c r="CU38" s="592"/>
      <c r="CV38" s="592"/>
      <c r="CW38" s="592"/>
      <c r="CX38" s="592"/>
      <c r="CY38" s="593"/>
      <c r="CZ38" s="625">
        <v>9.5</v>
      </c>
      <c r="DA38" s="626"/>
      <c r="DB38" s="626"/>
      <c r="DC38" s="627"/>
      <c r="DD38" s="600">
        <v>2124150</v>
      </c>
      <c r="DE38" s="592"/>
      <c r="DF38" s="592"/>
      <c r="DG38" s="592"/>
      <c r="DH38" s="592"/>
      <c r="DI38" s="592"/>
      <c r="DJ38" s="592"/>
      <c r="DK38" s="593"/>
      <c r="DL38" s="600">
        <v>1739088</v>
      </c>
      <c r="DM38" s="592"/>
      <c r="DN38" s="592"/>
      <c r="DO38" s="592"/>
      <c r="DP38" s="592"/>
      <c r="DQ38" s="592"/>
      <c r="DR38" s="592"/>
      <c r="DS38" s="592"/>
      <c r="DT38" s="592"/>
      <c r="DU38" s="592"/>
      <c r="DV38" s="593"/>
      <c r="DW38" s="596">
        <v>12.5</v>
      </c>
      <c r="DX38" s="621"/>
      <c r="DY38" s="621"/>
      <c r="DZ38" s="621"/>
      <c r="EA38" s="621"/>
      <c r="EB38" s="621"/>
      <c r="EC38" s="622"/>
    </row>
    <row r="39" spans="2:133" ht="11.25" customHeight="1">
      <c r="AQ39" s="670" t="s">
        <v>317</v>
      </c>
      <c r="AR39" s="671"/>
      <c r="AS39" s="671"/>
      <c r="AT39" s="671"/>
      <c r="AU39" s="671"/>
      <c r="AV39" s="671"/>
      <c r="AW39" s="671"/>
      <c r="AX39" s="671"/>
      <c r="AY39" s="672"/>
      <c r="AZ39" s="591">
        <v>28294</v>
      </c>
      <c r="BA39" s="592"/>
      <c r="BB39" s="592"/>
      <c r="BC39" s="592"/>
      <c r="BD39" s="623"/>
      <c r="BE39" s="623"/>
      <c r="BF39" s="648"/>
      <c r="BG39" s="676" t="s">
        <v>318</v>
      </c>
      <c r="BH39" s="677"/>
      <c r="BI39" s="677"/>
      <c r="BJ39" s="677"/>
      <c r="BK39" s="677"/>
      <c r="BL39" s="187"/>
      <c r="BM39" s="606" t="s">
        <v>319</v>
      </c>
      <c r="BN39" s="606"/>
      <c r="BO39" s="606"/>
      <c r="BP39" s="606"/>
      <c r="BQ39" s="606"/>
      <c r="BR39" s="606"/>
      <c r="BS39" s="606"/>
      <c r="BT39" s="606"/>
      <c r="BU39" s="607"/>
      <c r="BV39" s="591">
        <v>92</v>
      </c>
      <c r="BW39" s="592"/>
      <c r="BX39" s="592"/>
      <c r="BY39" s="592"/>
      <c r="BZ39" s="592"/>
      <c r="CA39" s="592"/>
      <c r="CB39" s="601"/>
      <c r="CD39" s="605" t="s">
        <v>320</v>
      </c>
      <c r="CE39" s="606"/>
      <c r="CF39" s="606"/>
      <c r="CG39" s="606"/>
      <c r="CH39" s="606"/>
      <c r="CI39" s="606"/>
      <c r="CJ39" s="606"/>
      <c r="CK39" s="606"/>
      <c r="CL39" s="606"/>
      <c r="CM39" s="606"/>
      <c r="CN39" s="606"/>
      <c r="CO39" s="606"/>
      <c r="CP39" s="606"/>
      <c r="CQ39" s="607"/>
      <c r="CR39" s="591">
        <v>508498</v>
      </c>
      <c r="CS39" s="623"/>
      <c r="CT39" s="623"/>
      <c r="CU39" s="623"/>
      <c r="CV39" s="623"/>
      <c r="CW39" s="623"/>
      <c r="CX39" s="623"/>
      <c r="CY39" s="624"/>
      <c r="CZ39" s="625">
        <v>2</v>
      </c>
      <c r="DA39" s="626"/>
      <c r="DB39" s="626"/>
      <c r="DC39" s="627"/>
      <c r="DD39" s="600">
        <v>9193</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614288</v>
      </c>
      <c r="BA40" s="592"/>
      <c r="BB40" s="592"/>
      <c r="BC40" s="592"/>
      <c r="BD40" s="623"/>
      <c r="BE40" s="623"/>
      <c r="BF40" s="648"/>
      <c r="BG40" s="676"/>
      <c r="BH40" s="677"/>
      <c r="BI40" s="677"/>
      <c r="BJ40" s="677"/>
      <c r="BK40" s="677"/>
      <c r="BL40" s="187"/>
      <c r="BM40" s="606" t="s">
        <v>323</v>
      </c>
      <c r="BN40" s="606"/>
      <c r="BO40" s="606"/>
      <c r="BP40" s="606"/>
      <c r="BQ40" s="606"/>
      <c r="BR40" s="606"/>
      <c r="BS40" s="606"/>
      <c r="BT40" s="606"/>
      <c r="BU40" s="607"/>
      <c r="BV40" s="591">
        <v>92</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155760</v>
      </c>
      <c r="CS40" s="592"/>
      <c r="CT40" s="592"/>
      <c r="CU40" s="592"/>
      <c r="CV40" s="592"/>
      <c r="CW40" s="592"/>
      <c r="CX40" s="592"/>
      <c r="CY40" s="593"/>
      <c r="CZ40" s="625">
        <v>0.6</v>
      </c>
      <c r="DA40" s="626"/>
      <c r="DB40" s="626"/>
      <c r="DC40" s="627"/>
      <c r="DD40" s="600">
        <v>119160</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325</v>
      </c>
      <c r="AR41" s="612"/>
      <c r="AS41" s="612"/>
      <c r="AT41" s="612"/>
      <c r="AU41" s="612"/>
      <c r="AV41" s="612"/>
      <c r="AW41" s="612"/>
      <c r="AX41" s="612"/>
      <c r="AY41" s="613"/>
      <c r="AZ41" s="663">
        <v>1029648</v>
      </c>
      <c r="BA41" s="664"/>
      <c r="BB41" s="664"/>
      <c r="BC41" s="664"/>
      <c r="BD41" s="659"/>
      <c r="BE41" s="659"/>
      <c r="BF41" s="661"/>
      <c r="BG41" s="678"/>
      <c r="BH41" s="679"/>
      <c r="BI41" s="679"/>
      <c r="BJ41" s="679"/>
      <c r="BK41" s="679"/>
      <c r="BL41" s="189"/>
      <c r="BM41" s="612" t="s">
        <v>326</v>
      </c>
      <c r="BN41" s="612"/>
      <c r="BO41" s="612"/>
      <c r="BP41" s="612"/>
      <c r="BQ41" s="612"/>
      <c r="BR41" s="612"/>
      <c r="BS41" s="612"/>
      <c r="BT41" s="612"/>
      <c r="BU41" s="613"/>
      <c r="BV41" s="663">
        <v>231</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328</v>
      </c>
      <c r="CS41" s="623"/>
      <c r="CT41" s="623"/>
      <c r="CU41" s="623"/>
      <c r="CV41" s="623"/>
      <c r="CW41" s="623"/>
      <c r="CX41" s="623"/>
      <c r="CY41" s="624"/>
      <c r="CZ41" s="625" t="s">
        <v>328</v>
      </c>
      <c r="DA41" s="626"/>
      <c r="DB41" s="626"/>
      <c r="DC41" s="627"/>
      <c r="DD41" s="600" t="s">
        <v>328</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5250826</v>
      </c>
      <c r="CS42" s="592"/>
      <c r="CT42" s="592"/>
      <c r="CU42" s="592"/>
      <c r="CV42" s="592"/>
      <c r="CW42" s="592"/>
      <c r="CX42" s="592"/>
      <c r="CY42" s="593"/>
      <c r="CZ42" s="625">
        <v>20.8</v>
      </c>
      <c r="DA42" s="674"/>
      <c r="DB42" s="674"/>
      <c r="DC42" s="675"/>
      <c r="DD42" s="600">
        <v>1602508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47049</v>
      </c>
      <c r="CS43" s="623"/>
      <c r="CT43" s="623"/>
      <c r="CU43" s="623"/>
      <c r="CV43" s="623"/>
      <c r="CW43" s="623"/>
      <c r="CX43" s="623"/>
      <c r="CY43" s="624"/>
      <c r="CZ43" s="625">
        <v>0.2</v>
      </c>
      <c r="DA43" s="626"/>
      <c r="DB43" s="626"/>
      <c r="DC43" s="627"/>
      <c r="DD43" s="600">
        <v>47049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7" t="s">
        <v>284</v>
      </c>
      <c r="CE44" s="698"/>
      <c r="CF44" s="588" t="s">
        <v>334</v>
      </c>
      <c r="CG44" s="589"/>
      <c r="CH44" s="589"/>
      <c r="CI44" s="589"/>
      <c r="CJ44" s="589"/>
      <c r="CK44" s="589"/>
      <c r="CL44" s="589"/>
      <c r="CM44" s="589"/>
      <c r="CN44" s="589"/>
      <c r="CO44" s="589"/>
      <c r="CP44" s="589"/>
      <c r="CQ44" s="590"/>
      <c r="CR44" s="591">
        <v>3168660</v>
      </c>
      <c r="CS44" s="592"/>
      <c r="CT44" s="592"/>
      <c r="CU44" s="592"/>
      <c r="CV44" s="592"/>
      <c r="CW44" s="592"/>
      <c r="CX44" s="592"/>
      <c r="CY44" s="593"/>
      <c r="CZ44" s="625">
        <v>12.6</v>
      </c>
      <c r="DA44" s="674"/>
      <c r="DB44" s="674"/>
      <c r="DC44" s="675"/>
      <c r="DD44" s="600">
        <v>877229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335</v>
      </c>
      <c r="CG45" s="589"/>
      <c r="CH45" s="589"/>
      <c r="CI45" s="589"/>
      <c r="CJ45" s="589"/>
      <c r="CK45" s="589"/>
      <c r="CL45" s="589"/>
      <c r="CM45" s="589"/>
      <c r="CN45" s="589"/>
      <c r="CO45" s="589"/>
      <c r="CP45" s="589"/>
      <c r="CQ45" s="590"/>
      <c r="CR45" s="591">
        <v>2154484</v>
      </c>
      <c r="CS45" s="623"/>
      <c r="CT45" s="623"/>
      <c r="CU45" s="623"/>
      <c r="CV45" s="623"/>
      <c r="CW45" s="623"/>
      <c r="CX45" s="623"/>
      <c r="CY45" s="624"/>
      <c r="CZ45" s="625">
        <v>8.5</v>
      </c>
      <c r="DA45" s="626"/>
      <c r="DB45" s="626"/>
      <c r="DC45" s="627"/>
      <c r="DD45" s="600">
        <v>113342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336</v>
      </c>
      <c r="CG46" s="589"/>
      <c r="CH46" s="589"/>
      <c r="CI46" s="589"/>
      <c r="CJ46" s="589"/>
      <c r="CK46" s="589"/>
      <c r="CL46" s="589"/>
      <c r="CM46" s="589"/>
      <c r="CN46" s="589"/>
      <c r="CO46" s="589"/>
      <c r="CP46" s="589"/>
      <c r="CQ46" s="590"/>
      <c r="CR46" s="591">
        <v>974176</v>
      </c>
      <c r="CS46" s="592"/>
      <c r="CT46" s="592"/>
      <c r="CU46" s="592"/>
      <c r="CV46" s="592"/>
      <c r="CW46" s="592"/>
      <c r="CX46" s="592"/>
      <c r="CY46" s="593"/>
      <c r="CZ46" s="625">
        <v>3.9</v>
      </c>
      <c r="DA46" s="674"/>
      <c r="DB46" s="674"/>
      <c r="DC46" s="675"/>
      <c r="DD46" s="600">
        <v>731987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337</v>
      </c>
      <c r="CG47" s="589"/>
      <c r="CH47" s="589"/>
      <c r="CI47" s="589"/>
      <c r="CJ47" s="589"/>
      <c r="CK47" s="589"/>
      <c r="CL47" s="589"/>
      <c r="CM47" s="589"/>
      <c r="CN47" s="589"/>
      <c r="CO47" s="589"/>
      <c r="CP47" s="589"/>
      <c r="CQ47" s="590"/>
      <c r="CR47" s="591">
        <v>2082166</v>
      </c>
      <c r="CS47" s="623"/>
      <c r="CT47" s="623"/>
      <c r="CU47" s="623"/>
      <c r="CV47" s="623"/>
      <c r="CW47" s="623"/>
      <c r="CX47" s="623"/>
      <c r="CY47" s="624"/>
      <c r="CZ47" s="625">
        <v>8.3000000000000007</v>
      </c>
      <c r="DA47" s="626"/>
      <c r="DB47" s="626"/>
      <c r="DC47" s="627"/>
      <c r="DD47" s="600">
        <v>725279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338</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339</v>
      </c>
      <c r="CE49" s="635"/>
      <c r="CF49" s="635"/>
      <c r="CG49" s="635"/>
      <c r="CH49" s="635"/>
      <c r="CI49" s="635"/>
      <c r="CJ49" s="635"/>
      <c r="CK49" s="635"/>
      <c r="CL49" s="635"/>
      <c r="CM49" s="635"/>
      <c r="CN49" s="635"/>
      <c r="CO49" s="635"/>
      <c r="CP49" s="635"/>
      <c r="CQ49" s="636"/>
      <c r="CR49" s="663">
        <v>25232246</v>
      </c>
      <c r="CS49" s="659"/>
      <c r="CT49" s="659"/>
      <c r="CU49" s="659"/>
      <c r="CV49" s="659"/>
      <c r="CW49" s="659"/>
      <c r="CX49" s="659"/>
      <c r="CY49" s="686"/>
      <c r="CZ49" s="687">
        <v>100</v>
      </c>
      <c r="DA49" s="688"/>
      <c r="DB49" s="688"/>
      <c r="DC49" s="689"/>
      <c r="DD49" s="690">
        <v>15916653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A9" sqref="AA9:AE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362</v>
      </c>
      <c r="C7" s="718"/>
      <c r="D7" s="718"/>
      <c r="E7" s="718"/>
      <c r="F7" s="718"/>
      <c r="G7" s="718"/>
      <c r="H7" s="718"/>
      <c r="I7" s="718"/>
      <c r="J7" s="718"/>
      <c r="K7" s="718"/>
      <c r="L7" s="718"/>
      <c r="M7" s="718"/>
      <c r="N7" s="718"/>
      <c r="O7" s="718"/>
      <c r="P7" s="719"/>
      <c r="Q7" s="720">
        <v>27441</v>
      </c>
      <c r="R7" s="721"/>
      <c r="S7" s="721"/>
      <c r="T7" s="721"/>
      <c r="U7" s="721"/>
      <c r="V7" s="721">
        <v>25324</v>
      </c>
      <c r="W7" s="721"/>
      <c r="X7" s="721"/>
      <c r="Y7" s="721"/>
      <c r="Z7" s="721"/>
      <c r="AA7" s="721">
        <f>Q7-V7</f>
        <v>2117</v>
      </c>
      <c r="AB7" s="721"/>
      <c r="AC7" s="721"/>
      <c r="AD7" s="721"/>
      <c r="AE7" s="722"/>
      <c r="AF7" s="723">
        <v>656</v>
      </c>
      <c r="AG7" s="724"/>
      <c r="AH7" s="724"/>
      <c r="AI7" s="724"/>
      <c r="AJ7" s="725"/>
      <c r="AK7" s="760">
        <v>0</v>
      </c>
      <c r="AL7" s="761"/>
      <c r="AM7" s="761"/>
      <c r="AN7" s="761"/>
      <c r="AO7" s="761"/>
      <c r="AP7" s="761">
        <v>16243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550</v>
      </c>
      <c r="BT7" s="765"/>
      <c r="BU7" s="765"/>
      <c r="BV7" s="765"/>
      <c r="BW7" s="765"/>
      <c r="BX7" s="765"/>
      <c r="BY7" s="765"/>
      <c r="BZ7" s="765"/>
      <c r="CA7" s="765"/>
      <c r="CB7" s="765"/>
      <c r="CC7" s="765"/>
      <c r="CD7" s="765"/>
      <c r="CE7" s="765"/>
      <c r="CF7" s="765"/>
      <c r="CG7" s="766"/>
      <c r="CH7" s="757">
        <v>-5</v>
      </c>
      <c r="CI7" s="758"/>
      <c r="CJ7" s="758"/>
      <c r="CK7" s="758"/>
      <c r="CL7" s="759"/>
      <c r="CM7" s="757">
        <v>399</v>
      </c>
      <c r="CN7" s="758"/>
      <c r="CO7" s="758"/>
      <c r="CP7" s="758"/>
      <c r="CQ7" s="759"/>
      <c r="CR7" s="757">
        <v>80</v>
      </c>
      <c r="CS7" s="758"/>
      <c r="CT7" s="758"/>
      <c r="CU7" s="758"/>
      <c r="CV7" s="759"/>
      <c r="CW7" s="757">
        <v>22</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t="s">
        <v>363</v>
      </c>
      <c r="C8" s="742"/>
      <c r="D8" s="742"/>
      <c r="E8" s="742"/>
      <c r="F8" s="742"/>
      <c r="G8" s="742"/>
      <c r="H8" s="742"/>
      <c r="I8" s="742"/>
      <c r="J8" s="742"/>
      <c r="K8" s="742"/>
      <c r="L8" s="742"/>
      <c r="M8" s="742"/>
      <c r="N8" s="742"/>
      <c r="O8" s="742"/>
      <c r="P8" s="743"/>
      <c r="Q8" s="744">
        <v>34</v>
      </c>
      <c r="R8" s="745"/>
      <c r="S8" s="745"/>
      <c r="T8" s="745"/>
      <c r="U8" s="745"/>
      <c r="V8" s="745">
        <v>23</v>
      </c>
      <c r="W8" s="745"/>
      <c r="X8" s="745"/>
      <c r="Y8" s="745"/>
      <c r="Z8" s="745"/>
      <c r="AA8" s="745">
        <v>10</v>
      </c>
      <c r="AB8" s="745"/>
      <c r="AC8" s="745"/>
      <c r="AD8" s="745"/>
      <c r="AE8" s="746"/>
      <c r="AF8" s="747">
        <v>10</v>
      </c>
      <c r="AG8" s="748"/>
      <c r="AH8" s="748"/>
      <c r="AI8" s="748"/>
      <c r="AJ8" s="749"/>
      <c r="AK8" s="750">
        <v>0</v>
      </c>
      <c r="AL8" s="751"/>
      <c r="AM8" s="751"/>
      <c r="AN8" s="751"/>
      <c r="AO8" s="751"/>
      <c r="AP8" s="751">
        <v>62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551</v>
      </c>
      <c r="BT8" s="755"/>
      <c r="BU8" s="755"/>
      <c r="BV8" s="755"/>
      <c r="BW8" s="755"/>
      <c r="BX8" s="755"/>
      <c r="BY8" s="755"/>
      <c r="BZ8" s="755"/>
      <c r="CA8" s="755"/>
      <c r="CB8" s="755"/>
      <c r="CC8" s="755"/>
      <c r="CD8" s="755"/>
      <c r="CE8" s="755"/>
      <c r="CF8" s="755"/>
      <c r="CG8" s="756"/>
      <c r="CH8" s="767">
        <v>0</v>
      </c>
      <c r="CI8" s="768"/>
      <c r="CJ8" s="768"/>
      <c r="CK8" s="768"/>
      <c r="CL8" s="769"/>
      <c r="CM8" s="767">
        <v>144</v>
      </c>
      <c r="CN8" s="768"/>
      <c r="CO8" s="768"/>
      <c r="CP8" s="768"/>
      <c r="CQ8" s="769"/>
      <c r="CR8" s="767">
        <v>80</v>
      </c>
      <c r="CS8" s="768"/>
      <c r="CT8" s="768"/>
      <c r="CU8" s="768"/>
      <c r="CV8" s="769"/>
      <c r="CW8" s="767">
        <v>34</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552</v>
      </c>
      <c r="BT9" s="755"/>
      <c r="BU9" s="755"/>
      <c r="BV9" s="755"/>
      <c r="BW9" s="755"/>
      <c r="BX9" s="755"/>
      <c r="BY9" s="755"/>
      <c r="BZ9" s="755"/>
      <c r="CA9" s="755"/>
      <c r="CB9" s="755"/>
      <c r="CC9" s="755"/>
      <c r="CD9" s="755"/>
      <c r="CE9" s="755"/>
      <c r="CF9" s="755"/>
      <c r="CG9" s="756"/>
      <c r="CH9" s="767">
        <v>0</v>
      </c>
      <c r="CI9" s="768"/>
      <c r="CJ9" s="768"/>
      <c r="CK9" s="768"/>
      <c r="CL9" s="769"/>
      <c r="CM9" s="767">
        <v>24</v>
      </c>
      <c r="CN9" s="768"/>
      <c r="CO9" s="768"/>
      <c r="CP9" s="768"/>
      <c r="CQ9" s="769"/>
      <c r="CR9" s="767">
        <v>5</v>
      </c>
      <c r="CS9" s="768"/>
      <c r="CT9" s="768"/>
      <c r="CU9" s="768"/>
      <c r="CV9" s="769"/>
      <c r="CW9" s="767">
        <v>0</v>
      </c>
      <c r="CX9" s="768"/>
      <c r="CY9" s="768"/>
      <c r="CZ9" s="768"/>
      <c r="DA9" s="769"/>
      <c r="DB9" s="767">
        <v>0</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27474</v>
      </c>
      <c r="R23" s="780"/>
      <c r="S23" s="780"/>
      <c r="T23" s="780"/>
      <c r="U23" s="780"/>
      <c r="V23" s="780">
        <v>25347</v>
      </c>
      <c r="W23" s="780"/>
      <c r="X23" s="780"/>
      <c r="Y23" s="780"/>
      <c r="Z23" s="780"/>
      <c r="AA23" s="780">
        <v>2127</v>
      </c>
      <c r="AB23" s="780"/>
      <c r="AC23" s="780"/>
      <c r="AD23" s="780"/>
      <c r="AE23" s="781"/>
      <c r="AF23" s="782">
        <v>667</v>
      </c>
      <c r="AG23" s="780"/>
      <c r="AH23" s="780"/>
      <c r="AI23" s="780"/>
      <c r="AJ23" s="783"/>
      <c r="AK23" s="784"/>
      <c r="AL23" s="785"/>
      <c r="AM23" s="785"/>
      <c r="AN23" s="785"/>
      <c r="AO23" s="785"/>
      <c r="AP23" s="780">
        <v>16305</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345</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8913</v>
      </c>
      <c r="R28" s="809"/>
      <c r="S28" s="809"/>
      <c r="T28" s="809"/>
      <c r="U28" s="809"/>
      <c r="V28" s="809">
        <v>8477</v>
      </c>
      <c r="W28" s="809"/>
      <c r="X28" s="809"/>
      <c r="Y28" s="809"/>
      <c r="Z28" s="809"/>
      <c r="AA28" s="809">
        <v>436</v>
      </c>
      <c r="AB28" s="809"/>
      <c r="AC28" s="809"/>
      <c r="AD28" s="809"/>
      <c r="AE28" s="810"/>
      <c r="AF28" s="811">
        <v>436</v>
      </c>
      <c r="AG28" s="809"/>
      <c r="AH28" s="809"/>
      <c r="AI28" s="809"/>
      <c r="AJ28" s="812"/>
      <c r="AK28" s="813">
        <v>528</v>
      </c>
      <c r="AL28" s="804"/>
      <c r="AM28" s="804"/>
      <c r="AN28" s="804"/>
      <c r="AO28" s="804"/>
      <c r="AP28" s="804">
        <v>0</v>
      </c>
      <c r="AQ28" s="804"/>
      <c r="AR28" s="804"/>
      <c r="AS28" s="804"/>
      <c r="AT28" s="804"/>
      <c r="AU28" s="804">
        <v>0</v>
      </c>
      <c r="AV28" s="804"/>
      <c r="AW28" s="804"/>
      <c r="AX28" s="804"/>
      <c r="AY28" s="804"/>
      <c r="AZ28" s="805">
        <v>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3376</v>
      </c>
      <c r="R29" s="745"/>
      <c r="S29" s="745"/>
      <c r="T29" s="745"/>
      <c r="U29" s="745"/>
      <c r="V29" s="745">
        <v>3215</v>
      </c>
      <c r="W29" s="745"/>
      <c r="X29" s="745"/>
      <c r="Y29" s="745"/>
      <c r="Z29" s="745"/>
      <c r="AA29" s="745">
        <v>161</v>
      </c>
      <c r="AB29" s="745"/>
      <c r="AC29" s="745"/>
      <c r="AD29" s="745"/>
      <c r="AE29" s="746"/>
      <c r="AF29" s="747">
        <v>161</v>
      </c>
      <c r="AG29" s="748"/>
      <c r="AH29" s="748"/>
      <c r="AI29" s="748"/>
      <c r="AJ29" s="749"/>
      <c r="AK29" s="816">
        <v>449</v>
      </c>
      <c r="AL29" s="817"/>
      <c r="AM29" s="817"/>
      <c r="AN29" s="817"/>
      <c r="AO29" s="817"/>
      <c r="AP29" s="817">
        <v>0</v>
      </c>
      <c r="AQ29" s="817"/>
      <c r="AR29" s="817"/>
      <c r="AS29" s="817"/>
      <c r="AT29" s="817"/>
      <c r="AU29" s="817">
        <v>0</v>
      </c>
      <c r="AV29" s="817"/>
      <c r="AW29" s="817"/>
      <c r="AX29" s="817"/>
      <c r="AY29" s="817"/>
      <c r="AZ29" s="818">
        <v>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458</v>
      </c>
      <c r="R30" s="745"/>
      <c r="S30" s="745"/>
      <c r="T30" s="745"/>
      <c r="U30" s="745"/>
      <c r="V30" s="745">
        <v>457</v>
      </c>
      <c r="W30" s="745"/>
      <c r="X30" s="745"/>
      <c r="Y30" s="745"/>
      <c r="Z30" s="745"/>
      <c r="AA30" s="745">
        <v>1</v>
      </c>
      <c r="AB30" s="745"/>
      <c r="AC30" s="745"/>
      <c r="AD30" s="745"/>
      <c r="AE30" s="746"/>
      <c r="AF30" s="747">
        <v>1</v>
      </c>
      <c r="AG30" s="748"/>
      <c r="AH30" s="748"/>
      <c r="AI30" s="748"/>
      <c r="AJ30" s="749"/>
      <c r="AK30" s="816">
        <v>98</v>
      </c>
      <c r="AL30" s="817"/>
      <c r="AM30" s="817"/>
      <c r="AN30" s="817"/>
      <c r="AO30" s="817"/>
      <c r="AP30" s="817">
        <v>0</v>
      </c>
      <c r="AQ30" s="817"/>
      <c r="AR30" s="817"/>
      <c r="AS30" s="817"/>
      <c r="AT30" s="817"/>
      <c r="AU30" s="817">
        <v>0</v>
      </c>
      <c r="AV30" s="817"/>
      <c r="AW30" s="817"/>
      <c r="AX30" s="817"/>
      <c r="AY30" s="817"/>
      <c r="AZ30" s="818">
        <v>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1215</v>
      </c>
      <c r="R31" s="745"/>
      <c r="S31" s="745"/>
      <c r="T31" s="745"/>
      <c r="U31" s="745"/>
      <c r="V31" s="745">
        <v>1163</v>
      </c>
      <c r="W31" s="745"/>
      <c r="X31" s="745"/>
      <c r="Y31" s="745"/>
      <c r="Z31" s="745"/>
      <c r="AA31" s="745">
        <f>Q31-V31</f>
        <v>52</v>
      </c>
      <c r="AB31" s="745"/>
      <c r="AC31" s="745"/>
      <c r="AD31" s="745"/>
      <c r="AE31" s="746"/>
      <c r="AF31" s="747">
        <v>953</v>
      </c>
      <c r="AG31" s="748"/>
      <c r="AH31" s="748"/>
      <c r="AI31" s="748"/>
      <c r="AJ31" s="749"/>
      <c r="AK31" s="816">
        <v>0</v>
      </c>
      <c r="AL31" s="817"/>
      <c r="AM31" s="817"/>
      <c r="AN31" s="817"/>
      <c r="AO31" s="817"/>
      <c r="AP31" s="817">
        <v>2188</v>
      </c>
      <c r="AQ31" s="817"/>
      <c r="AR31" s="817"/>
      <c r="AS31" s="817"/>
      <c r="AT31" s="817"/>
      <c r="AU31" s="817">
        <v>0</v>
      </c>
      <c r="AV31" s="817"/>
      <c r="AW31" s="817"/>
      <c r="AX31" s="817"/>
      <c r="AY31" s="817"/>
      <c r="AZ31" s="818">
        <v>0</v>
      </c>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235</v>
      </c>
      <c r="R32" s="745"/>
      <c r="S32" s="745"/>
      <c r="T32" s="745"/>
      <c r="U32" s="745"/>
      <c r="V32" s="745">
        <v>256</v>
      </c>
      <c r="W32" s="745"/>
      <c r="X32" s="745"/>
      <c r="Y32" s="745"/>
      <c r="Z32" s="745"/>
      <c r="AA32" s="745">
        <f>Q32-V32</f>
        <v>-21</v>
      </c>
      <c r="AB32" s="745"/>
      <c r="AC32" s="745"/>
      <c r="AD32" s="745"/>
      <c r="AE32" s="746"/>
      <c r="AF32" s="747">
        <v>192</v>
      </c>
      <c r="AG32" s="748"/>
      <c r="AH32" s="748"/>
      <c r="AI32" s="748"/>
      <c r="AJ32" s="749"/>
      <c r="AK32" s="816">
        <v>68</v>
      </c>
      <c r="AL32" s="817"/>
      <c r="AM32" s="817"/>
      <c r="AN32" s="817"/>
      <c r="AO32" s="817"/>
      <c r="AP32" s="817">
        <v>2306</v>
      </c>
      <c r="AQ32" s="817"/>
      <c r="AR32" s="817"/>
      <c r="AS32" s="817"/>
      <c r="AT32" s="817"/>
      <c r="AU32" s="817">
        <v>1333</v>
      </c>
      <c r="AV32" s="817"/>
      <c r="AW32" s="817"/>
      <c r="AX32" s="817"/>
      <c r="AY32" s="817"/>
      <c r="AZ32" s="818">
        <v>0</v>
      </c>
      <c r="BA32" s="818"/>
      <c r="BB32" s="818"/>
      <c r="BC32" s="818"/>
      <c r="BD32" s="818"/>
      <c r="BE32" s="814" t="s">
        <v>381</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1935</v>
      </c>
      <c r="R33" s="745"/>
      <c r="S33" s="745"/>
      <c r="T33" s="745"/>
      <c r="U33" s="745"/>
      <c r="V33" s="745">
        <v>1824</v>
      </c>
      <c r="W33" s="745"/>
      <c r="X33" s="745"/>
      <c r="Y33" s="745"/>
      <c r="Z33" s="745"/>
      <c r="AA33" s="745">
        <v>111</v>
      </c>
      <c r="AB33" s="745"/>
      <c r="AC33" s="745"/>
      <c r="AD33" s="745"/>
      <c r="AE33" s="746"/>
      <c r="AF33" s="747">
        <v>99</v>
      </c>
      <c r="AG33" s="748"/>
      <c r="AH33" s="748"/>
      <c r="AI33" s="748"/>
      <c r="AJ33" s="749"/>
      <c r="AK33" s="816">
        <v>639</v>
      </c>
      <c r="AL33" s="817"/>
      <c r="AM33" s="817"/>
      <c r="AN33" s="817"/>
      <c r="AO33" s="817"/>
      <c r="AP33" s="817">
        <v>8276</v>
      </c>
      <c r="AQ33" s="817"/>
      <c r="AR33" s="817"/>
      <c r="AS33" s="817"/>
      <c r="AT33" s="817"/>
      <c r="AU33" s="817">
        <v>5727</v>
      </c>
      <c r="AV33" s="817"/>
      <c r="AW33" s="817"/>
      <c r="AX33" s="817"/>
      <c r="AY33" s="817"/>
      <c r="AZ33" s="818">
        <v>0</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96</v>
      </c>
      <c r="R34" s="745"/>
      <c r="S34" s="745"/>
      <c r="T34" s="745"/>
      <c r="U34" s="745"/>
      <c r="V34" s="745">
        <v>92</v>
      </c>
      <c r="W34" s="745"/>
      <c r="X34" s="745"/>
      <c r="Y34" s="745"/>
      <c r="Z34" s="745"/>
      <c r="AA34" s="745">
        <v>4</v>
      </c>
      <c r="AB34" s="745"/>
      <c r="AC34" s="745"/>
      <c r="AD34" s="745"/>
      <c r="AE34" s="746"/>
      <c r="AF34" s="747">
        <v>4</v>
      </c>
      <c r="AG34" s="748"/>
      <c r="AH34" s="748"/>
      <c r="AI34" s="748"/>
      <c r="AJ34" s="749"/>
      <c r="AK34" s="816">
        <v>56</v>
      </c>
      <c r="AL34" s="817"/>
      <c r="AM34" s="817"/>
      <c r="AN34" s="817"/>
      <c r="AO34" s="817"/>
      <c r="AP34" s="817">
        <v>473</v>
      </c>
      <c r="AQ34" s="817"/>
      <c r="AR34" s="817"/>
      <c r="AS34" s="817"/>
      <c r="AT34" s="817"/>
      <c r="AU34" s="817">
        <v>473</v>
      </c>
      <c r="AV34" s="817"/>
      <c r="AW34" s="817"/>
      <c r="AX34" s="817"/>
      <c r="AY34" s="817"/>
      <c r="AZ34" s="818">
        <v>0</v>
      </c>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386</v>
      </c>
      <c r="C35" s="742"/>
      <c r="D35" s="742"/>
      <c r="E35" s="742"/>
      <c r="F35" s="742"/>
      <c r="G35" s="742"/>
      <c r="H35" s="742"/>
      <c r="I35" s="742"/>
      <c r="J35" s="742"/>
      <c r="K35" s="742"/>
      <c r="L35" s="742"/>
      <c r="M35" s="742"/>
      <c r="N35" s="742"/>
      <c r="O35" s="742"/>
      <c r="P35" s="743"/>
      <c r="Q35" s="744">
        <v>18</v>
      </c>
      <c r="R35" s="745"/>
      <c r="S35" s="745"/>
      <c r="T35" s="745"/>
      <c r="U35" s="745"/>
      <c r="V35" s="745">
        <v>18</v>
      </c>
      <c r="W35" s="745"/>
      <c r="X35" s="745"/>
      <c r="Y35" s="745"/>
      <c r="Z35" s="745"/>
      <c r="AA35" s="745">
        <v>0</v>
      </c>
      <c r="AB35" s="745"/>
      <c r="AC35" s="745"/>
      <c r="AD35" s="745"/>
      <c r="AE35" s="746"/>
      <c r="AF35" s="747" t="s">
        <v>110</v>
      </c>
      <c r="AG35" s="748"/>
      <c r="AH35" s="748"/>
      <c r="AI35" s="748"/>
      <c r="AJ35" s="749"/>
      <c r="AK35" s="816">
        <v>0</v>
      </c>
      <c r="AL35" s="817"/>
      <c r="AM35" s="817"/>
      <c r="AN35" s="817"/>
      <c r="AO35" s="817"/>
      <c r="AP35" s="817">
        <v>0</v>
      </c>
      <c r="AQ35" s="817"/>
      <c r="AR35" s="817"/>
      <c r="AS35" s="817"/>
      <c r="AT35" s="817"/>
      <c r="AU35" s="817">
        <v>0</v>
      </c>
      <c r="AV35" s="817"/>
      <c r="AW35" s="817"/>
      <c r="AX35" s="817"/>
      <c r="AY35" s="817"/>
      <c r="AZ35" s="818">
        <v>0</v>
      </c>
      <c r="BA35" s="818"/>
      <c r="BB35" s="818"/>
      <c r="BC35" s="818"/>
      <c r="BD35" s="818"/>
      <c r="BE35" s="814" t="s">
        <v>384</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387</v>
      </c>
      <c r="C36" s="742"/>
      <c r="D36" s="742"/>
      <c r="E36" s="742"/>
      <c r="F36" s="742"/>
      <c r="G36" s="742"/>
      <c r="H36" s="742"/>
      <c r="I36" s="742"/>
      <c r="J36" s="742"/>
      <c r="K36" s="742"/>
      <c r="L36" s="742"/>
      <c r="M36" s="742"/>
      <c r="N36" s="742"/>
      <c r="O36" s="742"/>
      <c r="P36" s="743"/>
      <c r="Q36" s="744">
        <v>47</v>
      </c>
      <c r="R36" s="745"/>
      <c r="S36" s="745"/>
      <c r="T36" s="745"/>
      <c r="U36" s="745"/>
      <c r="V36" s="745">
        <v>26</v>
      </c>
      <c r="W36" s="745"/>
      <c r="X36" s="745"/>
      <c r="Y36" s="745"/>
      <c r="Z36" s="745"/>
      <c r="AA36" s="745">
        <v>21</v>
      </c>
      <c r="AB36" s="745"/>
      <c r="AC36" s="745"/>
      <c r="AD36" s="745"/>
      <c r="AE36" s="746"/>
      <c r="AF36" s="747">
        <v>1029</v>
      </c>
      <c r="AG36" s="748"/>
      <c r="AH36" s="748"/>
      <c r="AI36" s="748"/>
      <c r="AJ36" s="749"/>
      <c r="AK36" s="816">
        <v>40</v>
      </c>
      <c r="AL36" s="817"/>
      <c r="AM36" s="817"/>
      <c r="AN36" s="817"/>
      <c r="AO36" s="817"/>
      <c r="AP36" s="817">
        <v>0</v>
      </c>
      <c r="AQ36" s="817"/>
      <c r="AR36" s="817"/>
      <c r="AS36" s="817"/>
      <c r="AT36" s="817"/>
      <c r="AU36" s="817">
        <v>0</v>
      </c>
      <c r="AV36" s="817"/>
      <c r="AW36" s="817"/>
      <c r="AX36" s="817"/>
      <c r="AY36" s="817"/>
      <c r="AZ36" s="818">
        <v>0</v>
      </c>
      <c r="BA36" s="818"/>
      <c r="BB36" s="818"/>
      <c r="BC36" s="818"/>
      <c r="BD36" s="818"/>
      <c r="BE36" s="814" t="s">
        <v>384</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2875</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392</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535</v>
      </c>
      <c r="C68" s="856"/>
      <c r="D68" s="856"/>
      <c r="E68" s="856"/>
      <c r="F68" s="856"/>
      <c r="G68" s="856"/>
      <c r="H68" s="856"/>
      <c r="I68" s="856"/>
      <c r="J68" s="856"/>
      <c r="K68" s="856"/>
      <c r="L68" s="856"/>
      <c r="M68" s="856"/>
      <c r="N68" s="856"/>
      <c r="O68" s="856"/>
      <c r="P68" s="857"/>
      <c r="Q68" s="858"/>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541</v>
      </c>
      <c r="C69" s="860"/>
      <c r="D69" s="860"/>
      <c r="E69" s="860"/>
      <c r="F69" s="860"/>
      <c r="G69" s="860"/>
      <c r="H69" s="860"/>
      <c r="I69" s="860"/>
      <c r="J69" s="860"/>
      <c r="K69" s="860"/>
      <c r="L69" s="860"/>
      <c r="M69" s="860"/>
      <c r="N69" s="860"/>
      <c r="O69" s="860"/>
      <c r="P69" s="861"/>
      <c r="Q69" s="862">
        <v>30422</v>
      </c>
      <c r="R69" s="817"/>
      <c r="S69" s="817"/>
      <c r="T69" s="817"/>
      <c r="U69" s="817"/>
      <c r="V69" s="817">
        <v>30397</v>
      </c>
      <c r="W69" s="817"/>
      <c r="X69" s="817"/>
      <c r="Y69" s="817"/>
      <c r="Z69" s="817"/>
      <c r="AA69" s="817">
        <v>26</v>
      </c>
      <c r="AB69" s="817"/>
      <c r="AC69" s="817"/>
      <c r="AD69" s="817"/>
      <c r="AE69" s="817"/>
      <c r="AF69" s="817">
        <v>26</v>
      </c>
      <c r="AG69" s="817"/>
      <c r="AH69" s="817"/>
      <c r="AI69" s="817"/>
      <c r="AJ69" s="817"/>
      <c r="AK69" s="817">
        <v>740</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542</v>
      </c>
      <c r="C70" s="860"/>
      <c r="D70" s="860"/>
      <c r="E70" s="860"/>
      <c r="F70" s="860"/>
      <c r="G70" s="860"/>
      <c r="H70" s="860"/>
      <c r="I70" s="860"/>
      <c r="J70" s="860"/>
      <c r="K70" s="860"/>
      <c r="L70" s="860"/>
      <c r="M70" s="860"/>
      <c r="N70" s="860"/>
      <c r="O70" s="860"/>
      <c r="P70" s="861"/>
      <c r="Q70" s="862">
        <v>221</v>
      </c>
      <c r="R70" s="817"/>
      <c r="S70" s="817"/>
      <c r="T70" s="817"/>
      <c r="U70" s="817"/>
      <c r="V70" s="817">
        <v>221</v>
      </c>
      <c r="W70" s="817"/>
      <c r="X70" s="817"/>
      <c r="Y70" s="817"/>
      <c r="Z70" s="817"/>
      <c r="AA70" s="817">
        <v>1</v>
      </c>
      <c r="AB70" s="817"/>
      <c r="AC70" s="817"/>
      <c r="AD70" s="817"/>
      <c r="AE70" s="817"/>
      <c r="AF70" s="817">
        <v>1</v>
      </c>
      <c r="AG70" s="817"/>
      <c r="AH70" s="817"/>
      <c r="AI70" s="817"/>
      <c r="AJ70" s="817"/>
      <c r="AK70" s="817">
        <v>57</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536</v>
      </c>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541</v>
      </c>
      <c r="C72" s="860"/>
      <c r="D72" s="860"/>
      <c r="E72" s="860"/>
      <c r="F72" s="860"/>
      <c r="G72" s="860"/>
      <c r="H72" s="860"/>
      <c r="I72" s="860"/>
      <c r="J72" s="860"/>
      <c r="K72" s="860"/>
      <c r="L72" s="860"/>
      <c r="M72" s="860"/>
      <c r="N72" s="860"/>
      <c r="O72" s="860"/>
      <c r="P72" s="861"/>
      <c r="Q72" s="862">
        <v>511</v>
      </c>
      <c r="R72" s="817"/>
      <c r="S72" s="817"/>
      <c r="T72" s="817"/>
      <c r="U72" s="817"/>
      <c r="V72" s="817">
        <v>343</v>
      </c>
      <c r="W72" s="817"/>
      <c r="X72" s="817"/>
      <c r="Y72" s="817"/>
      <c r="Z72" s="817"/>
      <c r="AA72" s="817">
        <v>168</v>
      </c>
      <c r="AB72" s="817"/>
      <c r="AC72" s="817"/>
      <c r="AD72" s="817"/>
      <c r="AE72" s="817"/>
      <c r="AF72" s="817">
        <v>168</v>
      </c>
      <c r="AG72" s="817"/>
      <c r="AH72" s="817"/>
      <c r="AI72" s="817"/>
      <c r="AJ72" s="817"/>
      <c r="AK72" s="817">
        <v>0</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537</v>
      </c>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541</v>
      </c>
      <c r="C74" s="860"/>
      <c r="D74" s="860"/>
      <c r="E74" s="860"/>
      <c r="F74" s="860"/>
      <c r="G74" s="860"/>
      <c r="H74" s="860"/>
      <c r="I74" s="860"/>
      <c r="J74" s="860"/>
      <c r="K74" s="860"/>
      <c r="L74" s="860"/>
      <c r="M74" s="860"/>
      <c r="N74" s="860"/>
      <c r="O74" s="860"/>
      <c r="P74" s="861"/>
      <c r="Q74" s="862">
        <v>813</v>
      </c>
      <c r="R74" s="817"/>
      <c r="S74" s="817"/>
      <c r="T74" s="817"/>
      <c r="U74" s="817"/>
      <c r="V74" s="817">
        <v>808</v>
      </c>
      <c r="W74" s="817"/>
      <c r="X74" s="817"/>
      <c r="Y74" s="817"/>
      <c r="Z74" s="817"/>
      <c r="AA74" s="817">
        <v>5</v>
      </c>
      <c r="AB74" s="817"/>
      <c r="AC74" s="817"/>
      <c r="AD74" s="817"/>
      <c r="AE74" s="817"/>
      <c r="AF74" s="817">
        <v>5</v>
      </c>
      <c r="AG74" s="817"/>
      <c r="AH74" s="817"/>
      <c r="AI74" s="817"/>
      <c r="AJ74" s="817"/>
      <c r="AK74" s="817">
        <v>0</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543</v>
      </c>
      <c r="C75" s="860"/>
      <c r="D75" s="860"/>
      <c r="E75" s="860"/>
      <c r="F75" s="860"/>
      <c r="G75" s="860"/>
      <c r="H75" s="860"/>
      <c r="I75" s="860"/>
      <c r="J75" s="860"/>
      <c r="K75" s="860"/>
      <c r="L75" s="860"/>
      <c r="M75" s="860"/>
      <c r="N75" s="860"/>
      <c r="O75" s="860"/>
      <c r="P75" s="861"/>
      <c r="Q75" s="865">
        <v>280749</v>
      </c>
      <c r="R75" s="866"/>
      <c r="S75" s="866"/>
      <c r="T75" s="866"/>
      <c r="U75" s="816"/>
      <c r="V75" s="867">
        <v>275112</v>
      </c>
      <c r="W75" s="866"/>
      <c r="X75" s="866"/>
      <c r="Y75" s="866"/>
      <c r="Z75" s="816"/>
      <c r="AA75" s="867">
        <v>5638</v>
      </c>
      <c r="AB75" s="866"/>
      <c r="AC75" s="866"/>
      <c r="AD75" s="866"/>
      <c r="AE75" s="816"/>
      <c r="AF75" s="867">
        <v>5638</v>
      </c>
      <c r="AG75" s="866"/>
      <c r="AH75" s="866"/>
      <c r="AI75" s="866"/>
      <c r="AJ75" s="816"/>
      <c r="AK75" s="867">
        <v>2361</v>
      </c>
      <c r="AL75" s="866"/>
      <c r="AM75" s="866"/>
      <c r="AN75" s="866"/>
      <c r="AO75" s="816"/>
      <c r="AP75" s="867">
        <v>0</v>
      </c>
      <c r="AQ75" s="866"/>
      <c r="AR75" s="866"/>
      <c r="AS75" s="866"/>
      <c r="AT75" s="816"/>
      <c r="AU75" s="867">
        <v>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538</v>
      </c>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541</v>
      </c>
      <c r="C77" s="860"/>
      <c r="D77" s="860"/>
      <c r="E77" s="860"/>
      <c r="F77" s="860"/>
      <c r="G77" s="860"/>
      <c r="H77" s="860"/>
      <c r="I77" s="860"/>
      <c r="J77" s="860"/>
      <c r="K77" s="860"/>
      <c r="L77" s="860"/>
      <c r="M77" s="860"/>
      <c r="N77" s="860"/>
      <c r="O77" s="860"/>
      <c r="P77" s="861"/>
      <c r="Q77" s="865">
        <v>54</v>
      </c>
      <c r="R77" s="866"/>
      <c r="S77" s="866"/>
      <c r="T77" s="866"/>
      <c r="U77" s="816"/>
      <c r="V77" s="867">
        <v>50</v>
      </c>
      <c r="W77" s="866"/>
      <c r="X77" s="866"/>
      <c r="Y77" s="866"/>
      <c r="Z77" s="816"/>
      <c r="AA77" s="867">
        <v>4</v>
      </c>
      <c r="AB77" s="866"/>
      <c r="AC77" s="866"/>
      <c r="AD77" s="866"/>
      <c r="AE77" s="816"/>
      <c r="AF77" s="867">
        <v>4</v>
      </c>
      <c r="AG77" s="866"/>
      <c r="AH77" s="866"/>
      <c r="AI77" s="866"/>
      <c r="AJ77" s="816"/>
      <c r="AK77" s="867">
        <v>5</v>
      </c>
      <c r="AL77" s="866"/>
      <c r="AM77" s="866"/>
      <c r="AN77" s="866"/>
      <c r="AO77" s="816"/>
      <c r="AP77" s="867">
        <v>0</v>
      </c>
      <c r="AQ77" s="866"/>
      <c r="AR77" s="866"/>
      <c r="AS77" s="866"/>
      <c r="AT77" s="816"/>
      <c r="AU77" s="867">
        <v>0</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539</v>
      </c>
      <c r="C78" s="860"/>
      <c r="D78" s="860"/>
      <c r="E78" s="860"/>
      <c r="F78" s="860"/>
      <c r="G78" s="860"/>
      <c r="H78" s="860"/>
      <c r="I78" s="860"/>
      <c r="J78" s="860"/>
      <c r="K78" s="860"/>
      <c r="L78" s="860"/>
      <c r="M78" s="860"/>
      <c r="N78" s="860"/>
      <c r="O78" s="860"/>
      <c r="P78" s="861"/>
      <c r="Q78" s="862">
        <v>173</v>
      </c>
      <c r="R78" s="817"/>
      <c r="S78" s="817"/>
      <c r="T78" s="817"/>
      <c r="U78" s="817"/>
      <c r="V78" s="817">
        <v>155</v>
      </c>
      <c r="W78" s="817"/>
      <c r="X78" s="817"/>
      <c r="Y78" s="817"/>
      <c r="Z78" s="817"/>
      <c r="AA78" s="817">
        <v>18</v>
      </c>
      <c r="AB78" s="817"/>
      <c r="AC78" s="817"/>
      <c r="AD78" s="817"/>
      <c r="AE78" s="817"/>
      <c r="AF78" s="817">
        <v>18</v>
      </c>
      <c r="AG78" s="817"/>
      <c r="AH78" s="817"/>
      <c r="AI78" s="817"/>
      <c r="AJ78" s="817"/>
      <c r="AK78" s="817">
        <v>0</v>
      </c>
      <c r="AL78" s="817"/>
      <c r="AM78" s="817"/>
      <c r="AN78" s="817"/>
      <c r="AO78" s="817"/>
      <c r="AP78" s="817">
        <v>0</v>
      </c>
      <c r="AQ78" s="817"/>
      <c r="AR78" s="817"/>
      <c r="AS78" s="817"/>
      <c r="AT78" s="817"/>
      <c r="AU78" s="817">
        <v>0</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544</v>
      </c>
      <c r="C79" s="860"/>
      <c r="D79" s="860"/>
      <c r="E79" s="860"/>
      <c r="F79" s="860"/>
      <c r="G79" s="860"/>
      <c r="H79" s="860"/>
      <c r="I79" s="860"/>
      <c r="J79" s="860"/>
      <c r="K79" s="860"/>
      <c r="L79" s="860"/>
      <c r="M79" s="860"/>
      <c r="N79" s="860"/>
      <c r="O79" s="860"/>
      <c r="P79" s="861"/>
      <c r="Q79" s="862">
        <v>2081</v>
      </c>
      <c r="R79" s="817"/>
      <c r="S79" s="817"/>
      <c r="T79" s="817"/>
      <c r="U79" s="817"/>
      <c r="V79" s="817">
        <v>2031</v>
      </c>
      <c r="W79" s="817"/>
      <c r="X79" s="817"/>
      <c r="Y79" s="817"/>
      <c r="Z79" s="817"/>
      <c r="AA79" s="817">
        <v>50</v>
      </c>
      <c r="AB79" s="817"/>
      <c r="AC79" s="817"/>
      <c r="AD79" s="817"/>
      <c r="AE79" s="817"/>
      <c r="AF79" s="817">
        <v>50</v>
      </c>
      <c r="AG79" s="817"/>
      <c r="AH79" s="817"/>
      <c r="AI79" s="817"/>
      <c r="AJ79" s="817"/>
      <c r="AK79" s="817">
        <v>30</v>
      </c>
      <c r="AL79" s="817"/>
      <c r="AM79" s="817"/>
      <c r="AN79" s="817"/>
      <c r="AO79" s="817"/>
      <c r="AP79" s="817">
        <v>270</v>
      </c>
      <c r="AQ79" s="817"/>
      <c r="AR79" s="817"/>
      <c r="AS79" s="817"/>
      <c r="AT79" s="817"/>
      <c r="AU79" s="817">
        <v>0</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545</v>
      </c>
      <c r="C80" s="860"/>
      <c r="D80" s="860"/>
      <c r="E80" s="860"/>
      <c r="F80" s="860"/>
      <c r="G80" s="860"/>
      <c r="H80" s="860"/>
      <c r="I80" s="860"/>
      <c r="J80" s="860"/>
      <c r="K80" s="860"/>
      <c r="L80" s="860"/>
      <c r="M80" s="860"/>
      <c r="N80" s="860"/>
      <c r="O80" s="860"/>
      <c r="P80" s="861"/>
      <c r="Q80" s="862">
        <v>96</v>
      </c>
      <c r="R80" s="817"/>
      <c r="S80" s="817"/>
      <c r="T80" s="817"/>
      <c r="U80" s="817"/>
      <c r="V80" s="817">
        <v>90</v>
      </c>
      <c r="W80" s="817"/>
      <c r="X80" s="817"/>
      <c r="Y80" s="817"/>
      <c r="Z80" s="817"/>
      <c r="AA80" s="817">
        <v>6</v>
      </c>
      <c r="AB80" s="817"/>
      <c r="AC80" s="817"/>
      <c r="AD80" s="817"/>
      <c r="AE80" s="817"/>
      <c r="AF80" s="817">
        <v>6</v>
      </c>
      <c r="AG80" s="817"/>
      <c r="AH80" s="817"/>
      <c r="AI80" s="817"/>
      <c r="AJ80" s="817"/>
      <c r="AK80" s="817">
        <v>1</v>
      </c>
      <c r="AL80" s="817"/>
      <c r="AM80" s="817"/>
      <c r="AN80" s="817"/>
      <c r="AO80" s="817"/>
      <c r="AP80" s="817">
        <v>0</v>
      </c>
      <c r="AQ80" s="817"/>
      <c r="AR80" s="817"/>
      <c r="AS80" s="817"/>
      <c r="AT80" s="817"/>
      <c r="AU80" s="817">
        <v>0</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546</v>
      </c>
      <c r="C81" s="860"/>
      <c r="D81" s="860"/>
      <c r="E81" s="860"/>
      <c r="F81" s="860"/>
      <c r="G81" s="860"/>
      <c r="H81" s="860"/>
      <c r="I81" s="860"/>
      <c r="J81" s="860"/>
      <c r="K81" s="860"/>
      <c r="L81" s="860"/>
      <c r="M81" s="860"/>
      <c r="N81" s="860"/>
      <c r="O81" s="860"/>
      <c r="P81" s="861"/>
      <c r="Q81" s="862">
        <v>50</v>
      </c>
      <c r="R81" s="817"/>
      <c r="S81" s="817"/>
      <c r="T81" s="817"/>
      <c r="U81" s="817"/>
      <c r="V81" s="817">
        <v>43</v>
      </c>
      <c r="W81" s="817"/>
      <c r="X81" s="817"/>
      <c r="Y81" s="817"/>
      <c r="Z81" s="817"/>
      <c r="AA81" s="817">
        <v>7</v>
      </c>
      <c r="AB81" s="817"/>
      <c r="AC81" s="817"/>
      <c r="AD81" s="817"/>
      <c r="AE81" s="817"/>
      <c r="AF81" s="817">
        <v>7</v>
      </c>
      <c r="AG81" s="817"/>
      <c r="AH81" s="817"/>
      <c r="AI81" s="817"/>
      <c r="AJ81" s="817"/>
      <c r="AK81" s="817">
        <v>4</v>
      </c>
      <c r="AL81" s="817"/>
      <c r="AM81" s="817"/>
      <c r="AN81" s="817"/>
      <c r="AO81" s="817"/>
      <c r="AP81" s="817">
        <v>0</v>
      </c>
      <c r="AQ81" s="817"/>
      <c r="AR81" s="817"/>
      <c r="AS81" s="817"/>
      <c r="AT81" s="817"/>
      <c r="AU81" s="817">
        <v>0</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540</v>
      </c>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t="s">
        <v>541</v>
      </c>
      <c r="C83" s="860"/>
      <c r="D83" s="860"/>
      <c r="E83" s="860"/>
      <c r="F83" s="860"/>
      <c r="G83" s="860"/>
      <c r="H83" s="860"/>
      <c r="I83" s="860"/>
      <c r="J83" s="860"/>
      <c r="K83" s="860"/>
      <c r="L83" s="860"/>
      <c r="M83" s="860"/>
      <c r="N83" s="860"/>
      <c r="O83" s="860"/>
      <c r="P83" s="861"/>
      <c r="Q83" s="862">
        <v>105</v>
      </c>
      <c r="R83" s="817"/>
      <c r="S83" s="817"/>
      <c r="T83" s="817"/>
      <c r="U83" s="817"/>
      <c r="V83" s="817">
        <v>99</v>
      </c>
      <c r="W83" s="817"/>
      <c r="X83" s="817"/>
      <c r="Y83" s="817"/>
      <c r="Z83" s="817"/>
      <c r="AA83" s="817">
        <v>6</v>
      </c>
      <c r="AB83" s="817"/>
      <c r="AC83" s="817"/>
      <c r="AD83" s="817"/>
      <c r="AE83" s="817"/>
      <c r="AF83" s="817">
        <v>6</v>
      </c>
      <c r="AG83" s="817"/>
      <c r="AH83" s="817"/>
      <c r="AI83" s="817"/>
      <c r="AJ83" s="817"/>
      <c r="AK83" s="817">
        <v>95</v>
      </c>
      <c r="AL83" s="817"/>
      <c r="AM83" s="817"/>
      <c r="AN83" s="817"/>
      <c r="AO83" s="817"/>
      <c r="AP83" s="817">
        <v>0</v>
      </c>
      <c r="AQ83" s="817"/>
      <c r="AR83" s="817"/>
      <c r="AS83" s="817"/>
      <c r="AT83" s="817"/>
      <c r="AU83" s="817">
        <v>0</v>
      </c>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t="s">
        <v>547</v>
      </c>
      <c r="C84" s="860"/>
      <c r="D84" s="860"/>
      <c r="E84" s="860"/>
      <c r="F84" s="860"/>
      <c r="G84" s="860"/>
      <c r="H84" s="860"/>
      <c r="I84" s="860"/>
      <c r="J84" s="860"/>
      <c r="K84" s="860"/>
      <c r="L84" s="860"/>
      <c r="M84" s="860"/>
      <c r="N84" s="860"/>
      <c r="O84" s="860"/>
      <c r="P84" s="861"/>
      <c r="Q84" s="862">
        <v>1826</v>
      </c>
      <c r="R84" s="817"/>
      <c r="S84" s="817"/>
      <c r="T84" s="817"/>
      <c r="U84" s="817"/>
      <c r="V84" s="817">
        <v>1797</v>
      </c>
      <c r="W84" s="817"/>
      <c r="X84" s="817"/>
      <c r="Y84" s="817"/>
      <c r="Z84" s="817"/>
      <c r="AA84" s="817">
        <v>29</v>
      </c>
      <c r="AB84" s="817"/>
      <c r="AC84" s="817"/>
      <c r="AD84" s="817"/>
      <c r="AE84" s="817"/>
      <c r="AF84" s="817">
        <v>56</v>
      </c>
      <c r="AG84" s="817"/>
      <c r="AH84" s="817"/>
      <c r="AI84" s="817"/>
      <c r="AJ84" s="817"/>
      <c r="AK84" s="817">
        <v>0</v>
      </c>
      <c r="AL84" s="817"/>
      <c r="AM84" s="817"/>
      <c r="AN84" s="817"/>
      <c r="AO84" s="817"/>
      <c r="AP84" s="817">
        <v>710</v>
      </c>
      <c r="AQ84" s="817"/>
      <c r="AR84" s="817"/>
      <c r="AS84" s="817"/>
      <c r="AT84" s="817"/>
      <c r="AU84" s="817">
        <v>249</v>
      </c>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t="s">
        <v>548</v>
      </c>
      <c r="C85" s="860"/>
      <c r="D85" s="860"/>
      <c r="E85" s="860"/>
      <c r="F85" s="860"/>
      <c r="G85" s="860"/>
      <c r="H85" s="860"/>
      <c r="I85" s="860"/>
      <c r="J85" s="860"/>
      <c r="K85" s="860"/>
      <c r="L85" s="860"/>
      <c r="M85" s="860"/>
      <c r="N85" s="860"/>
      <c r="O85" s="860"/>
      <c r="P85" s="861"/>
      <c r="Q85" s="862">
        <v>371</v>
      </c>
      <c r="R85" s="817"/>
      <c r="S85" s="817"/>
      <c r="T85" s="817"/>
      <c r="U85" s="817"/>
      <c r="V85" s="817">
        <v>369</v>
      </c>
      <c r="W85" s="817"/>
      <c r="X85" s="817"/>
      <c r="Y85" s="817"/>
      <c r="Z85" s="817"/>
      <c r="AA85" s="817">
        <v>2</v>
      </c>
      <c r="AB85" s="817"/>
      <c r="AC85" s="817"/>
      <c r="AD85" s="817"/>
      <c r="AE85" s="817"/>
      <c r="AF85" s="817">
        <v>1</v>
      </c>
      <c r="AG85" s="817"/>
      <c r="AH85" s="817"/>
      <c r="AI85" s="817"/>
      <c r="AJ85" s="817"/>
      <c r="AK85" s="817">
        <v>2</v>
      </c>
      <c r="AL85" s="817"/>
      <c r="AM85" s="817"/>
      <c r="AN85" s="817"/>
      <c r="AO85" s="817"/>
      <c r="AP85" s="817">
        <v>269</v>
      </c>
      <c r="AQ85" s="817"/>
      <c r="AR85" s="817"/>
      <c r="AS85" s="817"/>
      <c r="AT85" s="817"/>
      <c r="AU85" s="817">
        <v>90</v>
      </c>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t="s">
        <v>549</v>
      </c>
      <c r="C86" s="860"/>
      <c r="D86" s="860"/>
      <c r="E86" s="860"/>
      <c r="F86" s="860"/>
      <c r="G86" s="860"/>
      <c r="H86" s="860"/>
      <c r="I86" s="860"/>
      <c r="J86" s="860"/>
      <c r="K86" s="860"/>
      <c r="L86" s="860"/>
      <c r="M86" s="860"/>
      <c r="N86" s="860"/>
      <c r="O86" s="860"/>
      <c r="P86" s="861"/>
      <c r="Q86" s="862">
        <v>3026</v>
      </c>
      <c r="R86" s="817"/>
      <c r="S86" s="817"/>
      <c r="T86" s="817"/>
      <c r="U86" s="817"/>
      <c r="V86" s="817">
        <v>2970</v>
      </c>
      <c r="W86" s="817"/>
      <c r="X86" s="817"/>
      <c r="Y86" s="817"/>
      <c r="Z86" s="817"/>
      <c r="AA86" s="817">
        <v>56</v>
      </c>
      <c r="AB86" s="817"/>
      <c r="AC86" s="817"/>
      <c r="AD86" s="817"/>
      <c r="AE86" s="817"/>
      <c r="AF86" s="817">
        <v>29</v>
      </c>
      <c r="AG86" s="817"/>
      <c r="AH86" s="817"/>
      <c r="AI86" s="817"/>
      <c r="AJ86" s="817"/>
      <c r="AK86" s="817">
        <v>0</v>
      </c>
      <c r="AL86" s="817"/>
      <c r="AM86" s="817"/>
      <c r="AN86" s="817"/>
      <c r="AO86" s="817"/>
      <c r="AP86" s="817">
        <v>525</v>
      </c>
      <c r="AQ86" s="817"/>
      <c r="AR86" s="817"/>
      <c r="AS86" s="817"/>
      <c r="AT86" s="817"/>
      <c r="AU86" s="817">
        <v>148</v>
      </c>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6015</v>
      </c>
      <c r="AG88" s="828"/>
      <c r="AH88" s="828"/>
      <c r="AI88" s="828"/>
      <c r="AJ88" s="828"/>
      <c r="AK88" s="825"/>
      <c r="AL88" s="825"/>
      <c r="AM88" s="825"/>
      <c r="AN88" s="825"/>
      <c r="AO88" s="825"/>
      <c r="AP88" s="828">
        <v>1774</v>
      </c>
      <c r="AQ88" s="828"/>
      <c r="AR88" s="828"/>
      <c r="AS88" s="828"/>
      <c r="AT88" s="828"/>
      <c r="AU88" s="828">
        <v>488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165</v>
      </c>
      <c r="CS102" s="836"/>
      <c r="CT102" s="836"/>
      <c r="CU102" s="836"/>
      <c r="CV102" s="879"/>
      <c r="CW102" s="878">
        <v>55</v>
      </c>
      <c r="CX102" s="836"/>
      <c r="CY102" s="836"/>
      <c r="CZ102" s="836"/>
      <c r="DA102" s="879"/>
      <c r="DB102" s="878">
        <v>0</v>
      </c>
      <c r="DC102" s="836"/>
      <c r="DD102" s="836"/>
      <c r="DE102" s="836"/>
      <c r="DF102" s="879"/>
      <c r="DG102" s="878">
        <v>0</v>
      </c>
      <c r="DH102" s="836"/>
      <c r="DI102" s="836"/>
      <c r="DJ102" s="836"/>
      <c r="DK102" s="879"/>
      <c r="DL102" s="878">
        <v>0</v>
      </c>
      <c r="DM102" s="836"/>
      <c r="DN102" s="836"/>
      <c r="DO102" s="836"/>
      <c r="DP102" s="879"/>
      <c r="DQ102" s="878">
        <v>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283</v>
      </c>
      <c r="AG109" s="881"/>
      <c r="AH109" s="881"/>
      <c r="AI109" s="881"/>
      <c r="AJ109" s="882"/>
      <c r="AK109" s="880" t="s">
        <v>282</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283</v>
      </c>
      <c r="BW109" s="881"/>
      <c r="BX109" s="881"/>
      <c r="BY109" s="881"/>
      <c r="BZ109" s="882"/>
      <c r="CA109" s="880" t="s">
        <v>282</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283</v>
      </c>
      <c r="DM109" s="881"/>
      <c r="DN109" s="881"/>
      <c r="DO109" s="881"/>
      <c r="DP109" s="882"/>
      <c r="DQ109" s="880" t="s">
        <v>282</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1798075</v>
      </c>
      <c r="AB110" s="888"/>
      <c r="AC110" s="888"/>
      <c r="AD110" s="888"/>
      <c r="AE110" s="889"/>
      <c r="AF110" s="890">
        <v>1770482</v>
      </c>
      <c r="AG110" s="888"/>
      <c r="AH110" s="888"/>
      <c r="AI110" s="888"/>
      <c r="AJ110" s="889"/>
      <c r="AK110" s="890">
        <v>1754115</v>
      </c>
      <c r="AL110" s="888"/>
      <c r="AM110" s="888"/>
      <c r="AN110" s="888"/>
      <c r="AO110" s="889"/>
      <c r="AP110" s="891">
        <v>14.3</v>
      </c>
      <c r="AQ110" s="892"/>
      <c r="AR110" s="892"/>
      <c r="AS110" s="892"/>
      <c r="AT110" s="893"/>
      <c r="AU110" s="894" t="s">
        <v>60</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15553047</v>
      </c>
      <c r="BR110" s="925"/>
      <c r="BS110" s="925"/>
      <c r="BT110" s="925"/>
      <c r="BU110" s="925"/>
      <c r="BV110" s="925">
        <v>15951480</v>
      </c>
      <c r="BW110" s="925"/>
      <c r="BX110" s="925"/>
      <c r="BY110" s="925"/>
      <c r="BZ110" s="925"/>
      <c r="CA110" s="925">
        <v>16305052</v>
      </c>
      <c r="CB110" s="925"/>
      <c r="CC110" s="925"/>
      <c r="CD110" s="925"/>
      <c r="CE110" s="925"/>
      <c r="CF110" s="939">
        <v>132.80000000000001</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v>16667</v>
      </c>
      <c r="AG111" s="932"/>
      <c r="AH111" s="932"/>
      <c r="AI111" s="932"/>
      <c r="AJ111" s="933"/>
      <c r="AK111" s="934">
        <v>16667</v>
      </c>
      <c r="AL111" s="932"/>
      <c r="AM111" s="932"/>
      <c r="AN111" s="932"/>
      <c r="AO111" s="933"/>
      <c r="AP111" s="935">
        <v>0.1</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t="s">
        <v>110</v>
      </c>
      <c r="BR111" s="918"/>
      <c r="BS111" s="918"/>
      <c r="BT111" s="918"/>
      <c r="BU111" s="918"/>
      <c r="BV111" s="918" t="s">
        <v>110</v>
      </c>
      <c r="BW111" s="918"/>
      <c r="BX111" s="918"/>
      <c r="BY111" s="918"/>
      <c r="BZ111" s="918"/>
      <c r="CA111" s="918" t="s">
        <v>110</v>
      </c>
      <c r="CB111" s="918"/>
      <c r="CC111" s="918"/>
      <c r="CD111" s="918"/>
      <c r="CE111" s="918"/>
      <c r="CF111" s="912" t="s">
        <v>110</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27813</v>
      </c>
      <c r="AB112" s="957"/>
      <c r="AC112" s="957"/>
      <c r="AD112" s="957"/>
      <c r="AE112" s="958"/>
      <c r="AF112" s="959">
        <v>23387</v>
      </c>
      <c r="AG112" s="957"/>
      <c r="AH112" s="957"/>
      <c r="AI112" s="957"/>
      <c r="AJ112" s="958"/>
      <c r="AK112" s="959">
        <v>18907</v>
      </c>
      <c r="AL112" s="957"/>
      <c r="AM112" s="957"/>
      <c r="AN112" s="957"/>
      <c r="AO112" s="958"/>
      <c r="AP112" s="960">
        <v>0.2</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9282605</v>
      </c>
      <c r="BR112" s="918"/>
      <c r="BS112" s="918"/>
      <c r="BT112" s="918"/>
      <c r="BU112" s="918"/>
      <c r="BV112" s="918">
        <v>8437693</v>
      </c>
      <c r="BW112" s="918"/>
      <c r="BX112" s="918"/>
      <c r="BY112" s="918"/>
      <c r="BZ112" s="918"/>
      <c r="CA112" s="918">
        <v>7532549</v>
      </c>
      <c r="CB112" s="918"/>
      <c r="CC112" s="918"/>
      <c r="CD112" s="918"/>
      <c r="CE112" s="918"/>
      <c r="CF112" s="912">
        <v>61.3</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657643</v>
      </c>
      <c r="AB113" s="932"/>
      <c r="AC113" s="932"/>
      <c r="AD113" s="932"/>
      <c r="AE113" s="933"/>
      <c r="AF113" s="934">
        <v>2256088</v>
      </c>
      <c r="AG113" s="932"/>
      <c r="AH113" s="932"/>
      <c r="AI113" s="932"/>
      <c r="AJ113" s="933"/>
      <c r="AK113" s="934">
        <v>612099</v>
      </c>
      <c r="AL113" s="932"/>
      <c r="AM113" s="932"/>
      <c r="AN113" s="932"/>
      <c r="AO113" s="933"/>
      <c r="AP113" s="935">
        <v>5</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754342</v>
      </c>
      <c r="BR113" s="918"/>
      <c r="BS113" s="918"/>
      <c r="BT113" s="918"/>
      <c r="BU113" s="918"/>
      <c r="BV113" s="918">
        <v>511574</v>
      </c>
      <c r="BW113" s="918"/>
      <c r="BX113" s="918"/>
      <c r="BY113" s="918"/>
      <c r="BZ113" s="918"/>
      <c r="CA113" s="918">
        <v>488255</v>
      </c>
      <c r="CB113" s="918"/>
      <c r="CC113" s="918"/>
      <c r="CD113" s="918"/>
      <c r="CE113" s="918"/>
      <c r="CF113" s="912">
        <v>4</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194694</v>
      </c>
      <c r="AB114" s="957"/>
      <c r="AC114" s="957"/>
      <c r="AD114" s="957"/>
      <c r="AE114" s="958"/>
      <c r="AF114" s="959">
        <v>197547</v>
      </c>
      <c r="AG114" s="957"/>
      <c r="AH114" s="957"/>
      <c r="AI114" s="957"/>
      <c r="AJ114" s="958"/>
      <c r="AK114" s="959">
        <v>196717</v>
      </c>
      <c r="AL114" s="957"/>
      <c r="AM114" s="957"/>
      <c r="AN114" s="957"/>
      <c r="AO114" s="958"/>
      <c r="AP114" s="960">
        <v>1.6</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4259189</v>
      </c>
      <c r="BR114" s="918"/>
      <c r="BS114" s="918"/>
      <c r="BT114" s="918"/>
      <c r="BU114" s="918"/>
      <c r="BV114" s="918">
        <v>3962865</v>
      </c>
      <c r="BW114" s="918"/>
      <c r="BX114" s="918"/>
      <c r="BY114" s="918"/>
      <c r="BZ114" s="918"/>
      <c r="CA114" s="918">
        <v>3665758</v>
      </c>
      <c r="CB114" s="918"/>
      <c r="CC114" s="918"/>
      <c r="CD114" s="918"/>
      <c r="CE114" s="918"/>
      <c r="CF114" s="912">
        <v>29.9</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110</v>
      </c>
      <c r="AB115" s="932"/>
      <c r="AC115" s="932"/>
      <c r="AD115" s="932"/>
      <c r="AE115" s="933"/>
      <c r="AF115" s="934">
        <v>2287</v>
      </c>
      <c r="AG115" s="932"/>
      <c r="AH115" s="932"/>
      <c r="AI115" s="932"/>
      <c r="AJ115" s="933"/>
      <c r="AK115" s="934">
        <v>8682</v>
      </c>
      <c r="AL115" s="932"/>
      <c r="AM115" s="932"/>
      <c r="AN115" s="932"/>
      <c r="AO115" s="933"/>
      <c r="AP115" s="935">
        <v>0.1</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v>2149</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2678225</v>
      </c>
      <c r="AB117" s="964"/>
      <c r="AC117" s="964"/>
      <c r="AD117" s="964"/>
      <c r="AE117" s="965"/>
      <c r="AF117" s="963">
        <v>4266458</v>
      </c>
      <c r="AG117" s="964"/>
      <c r="AH117" s="964"/>
      <c r="AI117" s="964"/>
      <c r="AJ117" s="965"/>
      <c r="AK117" s="963">
        <v>2607187</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283</v>
      </c>
      <c r="AG118" s="881"/>
      <c r="AH118" s="881"/>
      <c r="AI118" s="881"/>
      <c r="AJ118" s="882"/>
      <c r="AK118" s="880" t="s">
        <v>282</v>
      </c>
      <c r="AL118" s="881"/>
      <c r="AM118" s="881"/>
      <c r="AN118" s="881"/>
      <c r="AO118" s="882"/>
      <c r="AP118" s="988" t="s">
        <v>403</v>
      </c>
      <c r="AQ118" s="989"/>
      <c r="AR118" s="989"/>
      <c r="AS118" s="989"/>
      <c r="AT118" s="990"/>
      <c r="AU118" s="900"/>
      <c r="AV118" s="901"/>
      <c r="AW118" s="901"/>
      <c r="AX118" s="901"/>
      <c r="AY118" s="901"/>
      <c r="AZ118" s="228" t="s">
        <v>167</v>
      </c>
      <c r="BA118" s="228"/>
      <c r="BB118" s="228"/>
      <c r="BC118" s="228"/>
      <c r="BD118" s="228"/>
      <c r="BE118" s="228"/>
      <c r="BF118" s="228"/>
      <c r="BG118" s="228"/>
      <c r="BH118" s="228"/>
      <c r="BI118" s="228"/>
      <c r="BJ118" s="228"/>
      <c r="BK118" s="228"/>
      <c r="BL118" s="228"/>
      <c r="BM118" s="228"/>
      <c r="BN118" s="228"/>
      <c r="BO118" s="991" t="s">
        <v>431</v>
      </c>
      <c r="BP118" s="992"/>
      <c r="BQ118" s="983">
        <v>29851332</v>
      </c>
      <c r="BR118" s="984"/>
      <c r="BS118" s="984"/>
      <c r="BT118" s="984"/>
      <c r="BU118" s="984"/>
      <c r="BV118" s="984">
        <v>28863612</v>
      </c>
      <c r="BW118" s="984"/>
      <c r="BX118" s="984"/>
      <c r="BY118" s="984"/>
      <c r="BZ118" s="984"/>
      <c r="CA118" s="984">
        <v>27991614</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5914698</v>
      </c>
      <c r="BR119" s="925"/>
      <c r="BS119" s="925"/>
      <c r="BT119" s="925"/>
      <c r="BU119" s="925"/>
      <c r="BV119" s="925">
        <v>5469765</v>
      </c>
      <c r="BW119" s="925"/>
      <c r="BX119" s="925"/>
      <c r="BY119" s="925"/>
      <c r="BZ119" s="925"/>
      <c r="CA119" s="925">
        <v>5566443</v>
      </c>
      <c r="CB119" s="925"/>
      <c r="CC119" s="925"/>
      <c r="CD119" s="925"/>
      <c r="CE119" s="925"/>
      <c r="CF119" s="939">
        <v>45.3</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353126</v>
      </c>
      <c r="BR120" s="918"/>
      <c r="BS120" s="918"/>
      <c r="BT120" s="918"/>
      <c r="BU120" s="918"/>
      <c r="BV120" s="918">
        <v>317093</v>
      </c>
      <c r="BW120" s="918"/>
      <c r="BX120" s="918"/>
      <c r="BY120" s="918"/>
      <c r="BZ120" s="918"/>
      <c r="CA120" s="918">
        <v>225892</v>
      </c>
      <c r="CB120" s="918"/>
      <c r="CC120" s="918"/>
      <c r="CD120" s="918"/>
      <c r="CE120" s="918"/>
      <c r="CF120" s="912">
        <v>1.8</v>
      </c>
      <c r="CG120" s="913"/>
      <c r="CH120" s="913"/>
      <c r="CI120" s="913"/>
      <c r="CJ120" s="913"/>
      <c r="CK120" s="1011" t="s">
        <v>437</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7249678</v>
      </c>
      <c r="DH120" s="925"/>
      <c r="DI120" s="925"/>
      <c r="DJ120" s="925"/>
      <c r="DK120" s="925"/>
      <c r="DL120" s="925">
        <v>6466751</v>
      </c>
      <c r="DM120" s="925"/>
      <c r="DN120" s="925"/>
      <c r="DO120" s="925"/>
      <c r="DP120" s="925"/>
      <c r="DQ120" s="925">
        <v>5727314</v>
      </c>
      <c r="DR120" s="925"/>
      <c r="DS120" s="925"/>
      <c r="DT120" s="925"/>
      <c r="DU120" s="925"/>
      <c r="DV120" s="926">
        <v>46.6</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15968706</v>
      </c>
      <c r="BR121" s="984"/>
      <c r="BS121" s="984"/>
      <c r="BT121" s="984"/>
      <c r="BU121" s="984"/>
      <c r="BV121" s="984">
        <v>16769052</v>
      </c>
      <c r="BW121" s="984"/>
      <c r="BX121" s="984"/>
      <c r="BY121" s="984"/>
      <c r="BZ121" s="984"/>
      <c r="CA121" s="984">
        <v>16893849</v>
      </c>
      <c r="CB121" s="984"/>
      <c r="CC121" s="984"/>
      <c r="CD121" s="984"/>
      <c r="CE121" s="984"/>
      <c r="CF121" s="1022">
        <v>137.6</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1519638</v>
      </c>
      <c r="DH121" s="918"/>
      <c r="DI121" s="918"/>
      <c r="DJ121" s="918"/>
      <c r="DK121" s="918"/>
      <c r="DL121" s="918">
        <v>1469194</v>
      </c>
      <c r="DM121" s="918"/>
      <c r="DN121" s="918"/>
      <c r="DO121" s="918"/>
      <c r="DP121" s="918"/>
      <c r="DQ121" s="918">
        <v>1332714</v>
      </c>
      <c r="DR121" s="918"/>
      <c r="DS121" s="918"/>
      <c r="DT121" s="918"/>
      <c r="DU121" s="918"/>
      <c r="DV121" s="919">
        <v>10.9</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167</v>
      </c>
      <c r="BA122" s="228"/>
      <c r="BB122" s="228"/>
      <c r="BC122" s="228"/>
      <c r="BD122" s="228"/>
      <c r="BE122" s="228"/>
      <c r="BF122" s="228"/>
      <c r="BG122" s="228"/>
      <c r="BH122" s="228"/>
      <c r="BI122" s="228"/>
      <c r="BJ122" s="228"/>
      <c r="BK122" s="228"/>
      <c r="BL122" s="228"/>
      <c r="BM122" s="228"/>
      <c r="BN122" s="228"/>
      <c r="BO122" s="991" t="s">
        <v>440</v>
      </c>
      <c r="BP122" s="992"/>
      <c r="BQ122" s="1032">
        <v>22236530</v>
      </c>
      <c r="BR122" s="1033"/>
      <c r="BS122" s="1033"/>
      <c r="BT122" s="1033"/>
      <c r="BU122" s="1033"/>
      <c r="BV122" s="1033">
        <v>22555910</v>
      </c>
      <c r="BW122" s="1033"/>
      <c r="BX122" s="1033"/>
      <c r="BY122" s="1033"/>
      <c r="BZ122" s="1033"/>
      <c r="CA122" s="1033">
        <v>22686184</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v>513289</v>
      </c>
      <c r="DH122" s="918"/>
      <c r="DI122" s="918"/>
      <c r="DJ122" s="918"/>
      <c r="DK122" s="918"/>
      <c r="DL122" s="918">
        <v>501748</v>
      </c>
      <c r="DM122" s="918"/>
      <c r="DN122" s="918"/>
      <c r="DO122" s="918"/>
      <c r="DP122" s="918"/>
      <c r="DQ122" s="918">
        <v>472521</v>
      </c>
      <c r="DR122" s="918"/>
      <c r="DS122" s="918"/>
      <c r="DT122" s="918"/>
      <c r="DU122" s="918"/>
      <c r="DV122" s="919">
        <v>3.8</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63.1</v>
      </c>
      <c r="BR123" s="1025"/>
      <c r="BS123" s="1025"/>
      <c r="BT123" s="1025"/>
      <c r="BU123" s="1025"/>
      <c r="BV123" s="1025">
        <v>52.3</v>
      </c>
      <c r="BW123" s="1025"/>
      <c r="BX123" s="1025"/>
      <c r="BY123" s="1025"/>
      <c r="BZ123" s="1025"/>
      <c r="CA123" s="1025">
        <v>43.2</v>
      </c>
      <c r="CB123" s="1025"/>
      <c r="CC123" s="1025"/>
      <c r="CD123" s="1025"/>
      <c r="CE123" s="1025"/>
      <c r="CF123" s="1026"/>
      <c r="CG123" s="1027"/>
      <c r="CH123" s="1027"/>
      <c r="CI123" s="1027"/>
      <c r="CJ123" s="1028"/>
      <c r="CK123" s="1014"/>
      <c r="CL123" s="1015"/>
      <c r="CM123" s="1015"/>
      <c r="CN123" s="1015"/>
      <c r="CO123" s="1016"/>
      <c r="CP123" s="1005" t="s">
        <v>386</v>
      </c>
      <c r="CQ123" s="1006"/>
      <c r="CR123" s="1006"/>
      <c r="CS123" s="1006"/>
      <c r="CT123" s="1006"/>
      <c r="CU123" s="1006"/>
      <c r="CV123" s="1006"/>
      <c r="CW123" s="1006"/>
      <c r="CX123" s="1006"/>
      <c r="CY123" s="1006"/>
      <c r="CZ123" s="1006"/>
      <c r="DA123" s="1006"/>
      <c r="DB123" s="1006"/>
      <c r="DC123" s="1006"/>
      <c r="DD123" s="1006"/>
      <c r="DE123" s="1006"/>
      <c r="DF123" s="1007"/>
      <c r="DG123" s="956" t="s">
        <v>110</v>
      </c>
      <c r="DH123" s="957"/>
      <c r="DI123" s="957"/>
      <c r="DJ123" s="957"/>
      <c r="DK123" s="958"/>
      <c r="DL123" s="959" t="s">
        <v>110</v>
      </c>
      <c r="DM123" s="957"/>
      <c r="DN123" s="957"/>
      <c r="DO123" s="957"/>
      <c r="DP123" s="958"/>
      <c r="DQ123" s="959" t="s">
        <v>110</v>
      </c>
      <c r="DR123" s="957"/>
      <c r="DS123" s="957"/>
      <c r="DT123" s="957"/>
      <c r="DU123" s="958"/>
      <c r="DV123" s="960" t="s">
        <v>110</v>
      </c>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v>2287</v>
      </c>
      <c r="AG127" s="957"/>
      <c r="AH127" s="957"/>
      <c r="AI127" s="957"/>
      <c r="AJ127" s="958"/>
      <c r="AK127" s="959">
        <v>8682</v>
      </c>
      <c r="AL127" s="957"/>
      <c r="AM127" s="957"/>
      <c r="AN127" s="957"/>
      <c r="AO127" s="958"/>
      <c r="AP127" s="960">
        <v>0.1</v>
      </c>
      <c r="AQ127" s="961"/>
      <c r="AR127" s="961"/>
      <c r="AS127" s="961"/>
      <c r="AT127" s="962"/>
      <c r="AU127" s="233"/>
      <c r="AV127" s="233"/>
      <c r="AW127" s="233"/>
      <c r="AX127" s="884" t="s">
        <v>451</v>
      </c>
      <c r="AY127" s="885"/>
      <c r="AZ127" s="885"/>
      <c r="BA127" s="885"/>
      <c r="BB127" s="885"/>
      <c r="BC127" s="885"/>
      <c r="BD127" s="885"/>
      <c r="BE127" s="886"/>
      <c r="BF127" s="1039" t="s">
        <v>110</v>
      </c>
      <c r="BG127" s="1040"/>
      <c r="BH127" s="1040"/>
      <c r="BI127" s="1040"/>
      <c r="BJ127" s="1040"/>
      <c r="BK127" s="1040"/>
      <c r="BL127" s="1049"/>
      <c r="BM127" s="1039">
        <v>12.88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v>2149</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56520</v>
      </c>
      <c r="AB128" s="1088"/>
      <c r="AC128" s="1088"/>
      <c r="AD128" s="1088"/>
      <c r="AE128" s="1089"/>
      <c r="AF128" s="1090">
        <v>48637</v>
      </c>
      <c r="AG128" s="1088"/>
      <c r="AH128" s="1088"/>
      <c r="AI128" s="1088"/>
      <c r="AJ128" s="1089"/>
      <c r="AK128" s="1090">
        <v>47450</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110</v>
      </c>
      <c r="BG128" s="1065"/>
      <c r="BH128" s="1065"/>
      <c r="BI128" s="1065"/>
      <c r="BJ128" s="1065"/>
      <c r="BK128" s="1065"/>
      <c r="BL128" s="1066"/>
      <c r="BM128" s="1064">
        <v>17.88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13419199</v>
      </c>
      <c r="AB129" s="957"/>
      <c r="AC129" s="957"/>
      <c r="AD129" s="957"/>
      <c r="AE129" s="958"/>
      <c r="AF129" s="959">
        <v>13461905</v>
      </c>
      <c r="AG129" s="957"/>
      <c r="AH129" s="957"/>
      <c r="AI129" s="957"/>
      <c r="AJ129" s="958"/>
      <c r="AK129" s="959">
        <v>13752059</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14.2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1360374</v>
      </c>
      <c r="AB130" s="957"/>
      <c r="AC130" s="957"/>
      <c r="AD130" s="957"/>
      <c r="AE130" s="958"/>
      <c r="AF130" s="959">
        <v>1405268</v>
      </c>
      <c r="AG130" s="957"/>
      <c r="AH130" s="957"/>
      <c r="AI130" s="957"/>
      <c r="AJ130" s="958"/>
      <c r="AK130" s="959">
        <v>1473060</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43.2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12058825</v>
      </c>
      <c r="AB131" s="996"/>
      <c r="AC131" s="996"/>
      <c r="AD131" s="996"/>
      <c r="AE131" s="997"/>
      <c r="AF131" s="998">
        <v>12056637</v>
      </c>
      <c r="AG131" s="996"/>
      <c r="AH131" s="996"/>
      <c r="AI131" s="996"/>
      <c r="AJ131" s="997"/>
      <c r="AK131" s="998">
        <v>12278999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10.45981677</v>
      </c>
      <c r="AB132" s="1102"/>
      <c r="AC132" s="1102"/>
      <c r="AD132" s="1102"/>
      <c r="AE132" s="1103"/>
      <c r="AF132" s="1104">
        <v>23.327840089999999</v>
      </c>
      <c r="AG132" s="1102"/>
      <c r="AH132" s="1102"/>
      <c r="AI132" s="1102"/>
      <c r="AJ132" s="1103"/>
      <c r="AK132" s="1104">
        <v>8.849882633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11.4</v>
      </c>
      <c r="AB133" s="1109"/>
      <c r="AC133" s="1109"/>
      <c r="AD133" s="1109"/>
      <c r="AE133" s="1110"/>
      <c r="AF133" s="1108">
        <v>15.3</v>
      </c>
      <c r="AG133" s="1109"/>
      <c r="AH133" s="1109"/>
      <c r="AI133" s="1109"/>
      <c r="AJ133" s="1110"/>
      <c r="AK133" s="1108">
        <v>14.2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AD93" sqref="AD9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election activeCell="K1" sqref="K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3966830</v>
      </c>
      <c r="L9" s="264">
        <v>58259</v>
      </c>
      <c r="M9" s="265">
        <v>64737</v>
      </c>
      <c r="N9" s="266">
        <v>-10</v>
      </c>
    </row>
    <row r="10" spans="1:16">
      <c r="A10" s="248"/>
      <c r="B10" s="244"/>
      <c r="C10" s="244"/>
      <c r="D10" s="244"/>
      <c r="E10" s="244"/>
      <c r="F10" s="244"/>
      <c r="G10" s="1117" t="s">
        <v>473</v>
      </c>
      <c r="H10" s="1118"/>
      <c r="I10" s="1118"/>
      <c r="J10" s="1119"/>
      <c r="K10" s="267">
        <v>60893</v>
      </c>
      <c r="L10" s="268">
        <v>894</v>
      </c>
      <c r="M10" s="269">
        <v>4418</v>
      </c>
      <c r="N10" s="270">
        <v>-79.8</v>
      </c>
    </row>
    <row r="11" spans="1:16" ht="13.5" customHeight="1">
      <c r="A11" s="248"/>
      <c r="B11" s="244"/>
      <c r="C11" s="244"/>
      <c r="D11" s="244"/>
      <c r="E11" s="244"/>
      <c r="F11" s="244"/>
      <c r="G11" s="1117" t="s">
        <v>474</v>
      </c>
      <c r="H11" s="1118"/>
      <c r="I11" s="1118"/>
      <c r="J11" s="1119"/>
      <c r="K11" s="267">
        <v>815549</v>
      </c>
      <c r="L11" s="268">
        <v>11978</v>
      </c>
      <c r="M11" s="269">
        <v>5597</v>
      </c>
      <c r="N11" s="270">
        <v>114</v>
      </c>
    </row>
    <row r="12" spans="1:16" ht="13.5" customHeight="1">
      <c r="A12" s="248"/>
      <c r="B12" s="244"/>
      <c r="C12" s="244"/>
      <c r="D12" s="244"/>
      <c r="E12" s="244"/>
      <c r="F12" s="244"/>
      <c r="G12" s="1117" t="s">
        <v>475</v>
      </c>
      <c r="H12" s="1118"/>
      <c r="I12" s="1118"/>
      <c r="J12" s="1119"/>
      <c r="K12" s="267" t="s">
        <v>476</v>
      </c>
      <c r="L12" s="268" t="s">
        <v>476</v>
      </c>
      <c r="M12" s="269">
        <v>967</v>
      </c>
      <c r="N12" s="270" t="s">
        <v>476</v>
      </c>
    </row>
    <row r="13" spans="1:16" ht="13.5" customHeight="1">
      <c r="A13" s="248"/>
      <c r="B13" s="244"/>
      <c r="C13" s="244"/>
      <c r="D13" s="244"/>
      <c r="E13" s="244"/>
      <c r="F13" s="244"/>
      <c r="G13" s="1117" t="s">
        <v>477</v>
      </c>
      <c r="H13" s="1118"/>
      <c r="I13" s="1118"/>
      <c r="J13" s="1119"/>
      <c r="K13" s="267" t="s">
        <v>476</v>
      </c>
      <c r="L13" s="268" t="s">
        <v>476</v>
      </c>
      <c r="M13" s="269">
        <v>2</v>
      </c>
      <c r="N13" s="270" t="s">
        <v>476</v>
      </c>
    </row>
    <row r="14" spans="1:16" ht="13.5" customHeight="1">
      <c r="A14" s="248"/>
      <c r="B14" s="244"/>
      <c r="C14" s="244"/>
      <c r="D14" s="244"/>
      <c r="E14" s="244"/>
      <c r="F14" s="244"/>
      <c r="G14" s="1117" t="s">
        <v>478</v>
      </c>
      <c r="H14" s="1118"/>
      <c r="I14" s="1118"/>
      <c r="J14" s="1119"/>
      <c r="K14" s="267">
        <v>126673</v>
      </c>
      <c r="L14" s="268">
        <v>1860</v>
      </c>
      <c r="M14" s="269">
        <v>2800</v>
      </c>
      <c r="N14" s="270">
        <v>-33.6</v>
      </c>
    </row>
    <row r="15" spans="1:16" ht="13.5" customHeight="1">
      <c r="A15" s="248"/>
      <c r="B15" s="244"/>
      <c r="C15" s="244"/>
      <c r="D15" s="244"/>
      <c r="E15" s="244"/>
      <c r="F15" s="244"/>
      <c r="G15" s="1117" t="s">
        <v>479</v>
      </c>
      <c r="H15" s="1118"/>
      <c r="I15" s="1118"/>
      <c r="J15" s="1119"/>
      <c r="K15" s="267">
        <v>47049</v>
      </c>
      <c r="L15" s="268">
        <v>691</v>
      </c>
      <c r="M15" s="269">
        <v>1482</v>
      </c>
      <c r="N15" s="270">
        <v>-53.4</v>
      </c>
    </row>
    <row r="16" spans="1:16">
      <c r="A16" s="248"/>
      <c r="B16" s="244"/>
      <c r="C16" s="244"/>
      <c r="D16" s="244"/>
      <c r="E16" s="244"/>
      <c r="F16" s="244"/>
      <c r="G16" s="1120" t="s">
        <v>480</v>
      </c>
      <c r="H16" s="1121"/>
      <c r="I16" s="1121"/>
      <c r="J16" s="1122"/>
      <c r="K16" s="268">
        <v>-448757</v>
      </c>
      <c r="L16" s="268">
        <v>-6591</v>
      </c>
      <c r="M16" s="269">
        <v>-7690</v>
      </c>
      <c r="N16" s="270">
        <v>-14.3</v>
      </c>
    </row>
    <row r="17" spans="1:16">
      <c r="A17" s="248"/>
      <c r="B17" s="244"/>
      <c r="C17" s="244"/>
      <c r="D17" s="244"/>
      <c r="E17" s="244"/>
      <c r="F17" s="244"/>
      <c r="G17" s="1120" t="s">
        <v>167</v>
      </c>
      <c r="H17" s="1121"/>
      <c r="I17" s="1121"/>
      <c r="J17" s="1122"/>
      <c r="K17" s="268">
        <v>4568237</v>
      </c>
      <c r="L17" s="268">
        <v>67091</v>
      </c>
      <c r="M17" s="269">
        <v>72313</v>
      </c>
      <c r="N17" s="270">
        <v>-7.2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5.35</v>
      </c>
      <c r="L21" s="281">
        <v>7.17</v>
      </c>
      <c r="M21" s="282">
        <v>-1.82</v>
      </c>
      <c r="N21" s="249"/>
      <c r="O21" s="283"/>
      <c r="P21" s="279"/>
    </row>
    <row r="22" spans="1:16" s="284" customFormat="1">
      <c r="A22" s="279"/>
      <c r="B22" s="249"/>
      <c r="C22" s="249"/>
      <c r="D22" s="249"/>
      <c r="E22" s="249"/>
      <c r="F22" s="249"/>
      <c r="G22" s="1112" t="s">
        <v>486</v>
      </c>
      <c r="H22" s="1113"/>
      <c r="I22" s="1113"/>
      <c r="J22" s="1114"/>
      <c r="K22" s="285">
        <v>98.7</v>
      </c>
      <c r="L22" s="286">
        <v>98.1</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1754115</v>
      </c>
      <c r="L32" s="294">
        <v>25762</v>
      </c>
      <c r="M32" s="295">
        <v>43357</v>
      </c>
      <c r="N32" s="296">
        <v>-40.6</v>
      </c>
    </row>
    <row r="33" spans="1:16" ht="13.5" customHeight="1">
      <c r="A33" s="248"/>
      <c r="B33" s="244"/>
      <c r="C33" s="244"/>
      <c r="D33" s="244"/>
      <c r="E33" s="244"/>
      <c r="F33" s="244"/>
      <c r="G33" s="1128" t="s">
        <v>491</v>
      </c>
      <c r="H33" s="1129"/>
      <c r="I33" s="1129"/>
      <c r="J33" s="1130"/>
      <c r="K33" s="294">
        <v>16667</v>
      </c>
      <c r="L33" s="294">
        <v>245</v>
      </c>
      <c r="M33" s="295">
        <v>5</v>
      </c>
      <c r="N33" s="296">
        <v>4800</v>
      </c>
    </row>
    <row r="34" spans="1:16" ht="27" customHeight="1">
      <c r="A34" s="248"/>
      <c r="B34" s="244"/>
      <c r="C34" s="244"/>
      <c r="D34" s="244"/>
      <c r="E34" s="244"/>
      <c r="F34" s="244"/>
      <c r="G34" s="1128" t="s">
        <v>492</v>
      </c>
      <c r="H34" s="1129"/>
      <c r="I34" s="1129"/>
      <c r="J34" s="1130"/>
      <c r="K34" s="294">
        <v>18907</v>
      </c>
      <c r="L34" s="294">
        <v>278</v>
      </c>
      <c r="M34" s="295">
        <v>40</v>
      </c>
      <c r="N34" s="296">
        <v>595</v>
      </c>
    </row>
    <row r="35" spans="1:16" ht="27" customHeight="1">
      <c r="A35" s="248"/>
      <c r="B35" s="244"/>
      <c r="C35" s="244"/>
      <c r="D35" s="244"/>
      <c r="E35" s="244"/>
      <c r="F35" s="244"/>
      <c r="G35" s="1128" t="s">
        <v>493</v>
      </c>
      <c r="H35" s="1129"/>
      <c r="I35" s="1129"/>
      <c r="J35" s="1130"/>
      <c r="K35" s="294">
        <v>612099</v>
      </c>
      <c r="L35" s="294">
        <v>8990</v>
      </c>
      <c r="M35" s="295">
        <v>11850</v>
      </c>
      <c r="N35" s="296">
        <v>-24.1</v>
      </c>
    </row>
    <row r="36" spans="1:16" ht="27" customHeight="1">
      <c r="A36" s="248"/>
      <c r="B36" s="244"/>
      <c r="C36" s="244"/>
      <c r="D36" s="244"/>
      <c r="E36" s="244"/>
      <c r="F36" s="244"/>
      <c r="G36" s="1128" t="s">
        <v>494</v>
      </c>
      <c r="H36" s="1129"/>
      <c r="I36" s="1129"/>
      <c r="J36" s="1130"/>
      <c r="K36" s="294">
        <v>196717</v>
      </c>
      <c r="L36" s="294">
        <v>2889</v>
      </c>
      <c r="M36" s="295">
        <v>2171</v>
      </c>
      <c r="N36" s="296">
        <v>33.1</v>
      </c>
    </row>
    <row r="37" spans="1:16" ht="13.5" customHeight="1">
      <c r="A37" s="248"/>
      <c r="B37" s="244"/>
      <c r="C37" s="244"/>
      <c r="D37" s="244"/>
      <c r="E37" s="244"/>
      <c r="F37" s="244"/>
      <c r="G37" s="1128" t="s">
        <v>495</v>
      </c>
      <c r="H37" s="1129"/>
      <c r="I37" s="1129"/>
      <c r="J37" s="1130"/>
      <c r="K37" s="294">
        <v>8682</v>
      </c>
      <c r="L37" s="294">
        <v>128</v>
      </c>
      <c r="M37" s="295">
        <v>1425</v>
      </c>
      <c r="N37" s="296">
        <v>-91</v>
      </c>
    </row>
    <row r="38" spans="1:16" ht="27" customHeight="1">
      <c r="A38" s="248"/>
      <c r="B38" s="244"/>
      <c r="C38" s="244"/>
      <c r="D38" s="244"/>
      <c r="E38" s="244"/>
      <c r="F38" s="244"/>
      <c r="G38" s="1131" t="s">
        <v>496</v>
      </c>
      <c r="H38" s="1132"/>
      <c r="I38" s="1132"/>
      <c r="J38" s="1133"/>
      <c r="K38" s="297" t="s">
        <v>476</v>
      </c>
      <c r="L38" s="297" t="s">
        <v>476</v>
      </c>
      <c r="M38" s="298">
        <v>6</v>
      </c>
      <c r="N38" s="299" t="s">
        <v>476</v>
      </c>
      <c r="O38" s="293"/>
    </row>
    <row r="39" spans="1:16">
      <c r="A39" s="248"/>
      <c r="B39" s="244"/>
      <c r="C39" s="244"/>
      <c r="D39" s="244"/>
      <c r="E39" s="244"/>
      <c r="F39" s="244"/>
      <c r="G39" s="1131" t="s">
        <v>497</v>
      </c>
      <c r="H39" s="1132"/>
      <c r="I39" s="1132"/>
      <c r="J39" s="1133"/>
      <c r="K39" s="300">
        <v>-47450</v>
      </c>
      <c r="L39" s="300">
        <v>-697</v>
      </c>
      <c r="M39" s="301">
        <v>-5332</v>
      </c>
      <c r="N39" s="302">
        <v>-86.9</v>
      </c>
      <c r="O39" s="293"/>
    </row>
    <row r="40" spans="1:16" ht="27" customHeight="1">
      <c r="A40" s="248"/>
      <c r="B40" s="244"/>
      <c r="C40" s="244"/>
      <c r="D40" s="244"/>
      <c r="E40" s="244"/>
      <c r="F40" s="244"/>
      <c r="G40" s="1128" t="s">
        <v>498</v>
      </c>
      <c r="H40" s="1129"/>
      <c r="I40" s="1129"/>
      <c r="J40" s="1130"/>
      <c r="K40" s="300">
        <v>-1473060</v>
      </c>
      <c r="L40" s="300">
        <v>-21634</v>
      </c>
      <c r="M40" s="301">
        <v>-35626</v>
      </c>
      <c r="N40" s="302">
        <v>-39.299999999999997</v>
      </c>
      <c r="O40" s="293"/>
    </row>
    <row r="41" spans="1:16">
      <c r="A41" s="248"/>
      <c r="B41" s="244"/>
      <c r="C41" s="244"/>
      <c r="D41" s="244"/>
      <c r="E41" s="244"/>
      <c r="F41" s="244"/>
      <c r="G41" s="1134" t="s">
        <v>277</v>
      </c>
      <c r="H41" s="1135"/>
      <c r="I41" s="1135"/>
      <c r="J41" s="1136"/>
      <c r="K41" s="294">
        <v>1086677</v>
      </c>
      <c r="L41" s="300">
        <v>15959</v>
      </c>
      <c r="M41" s="301">
        <v>17897</v>
      </c>
      <c r="N41" s="302">
        <v>-10.8</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3145417</v>
      </c>
      <c r="J51" s="320">
        <v>47370</v>
      </c>
      <c r="K51" s="321">
        <v>-6.9</v>
      </c>
      <c r="L51" s="322">
        <v>58009</v>
      </c>
      <c r="M51" s="323">
        <v>16.5</v>
      </c>
      <c r="N51" s="324">
        <v>-23.4</v>
      </c>
    </row>
    <row r="52" spans="1:14">
      <c r="A52" s="248"/>
      <c r="B52" s="244"/>
      <c r="C52" s="244"/>
      <c r="D52" s="244"/>
      <c r="E52" s="244"/>
      <c r="F52" s="244"/>
      <c r="G52" s="325"/>
      <c r="H52" s="326" t="s">
        <v>509</v>
      </c>
      <c r="I52" s="327">
        <v>1759316</v>
      </c>
      <c r="J52" s="328">
        <v>26495</v>
      </c>
      <c r="K52" s="329">
        <v>-18.899999999999999</v>
      </c>
      <c r="L52" s="330">
        <v>32190</v>
      </c>
      <c r="M52" s="331">
        <v>20.399999999999999</v>
      </c>
      <c r="N52" s="332">
        <v>-39.299999999999997</v>
      </c>
    </row>
    <row r="53" spans="1:14">
      <c r="A53" s="248"/>
      <c r="B53" s="244"/>
      <c r="C53" s="244"/>
      <c r="D53" s="244"/>
      <c r="E53" s="244"/>
      <c r="F53" s="244"/>
      <c r="G53" s="310" t="s">
        <v>510</v>
      </c>
      <c r="H53" s="311"/>
      <c r="I53" s="319">
        <v>3546501</v>
      </c>
      <c r="J53" s="320">
        <v>53123</v>
      </c>
      <c r="K53" s="321">
        <v>12.1</v>
      </c>
      <c r="L53" s="322">
        <v>61882</v>
      </c>
      <c r="M53" s="323">
        <v>6.7</v>
      </c>
      <c r="N53" s="324">
        <v>5.4</v>
      </c>
    </row>
    <row r="54" spans="1:14">
      <c r="A54" s="248"/>
      <c r="B54" s="244"/>
      <c r="C54" s="244"/>
      <c r="D54" s="244"/>
      <c r="E54" s="244"/>
      <c r="F54" s="244"/>
      <c r="G54" s="325"/>
      <c r="H54" s="326" t="s">
        <v>509</v>
      </c>
      <c r="I54" s="327">
        <v>989847</v>
      </c>
      <c r="J54" s="328">
        <v>14827</v>
      </c>
      <c r="K54" s="329">
        <v>-44</v>
      </c>
      <c r="L54" s="330">
        <v>32175</v>
      </c>
      <c r="M54" s="331">
        <v>0</v>
      </c>
      <c r="N54" s="332">
        <v>-44</v>
      </c>
    </row>
    <row r="55" spans="1:14">
      <c r="A55" s="248"/>
      <c r="B55" s="244"/>
      <c r="C55" s="244"/>
      <c r="D55" s="244"/>
      <c r="E55" s="244"/>
      <c r="F55" s="244"/>
      <c r="G55" s="310" t="s">
        <v>511</v>
      </c>
      <c r="H55" s="311"/>
      <c r="I55" s="319">
        <v>1735251</v>
      </c>
      <c r="J55" s="320">
        <v>25862</v>
      </c>
      <c r="K55" s="321">
        <v>-51.3</v>
      </c>
      <c r="L55" s="322">
        <v>47569</v>
      </c>
      <c r="M55" s="323">
        <v>-23.1</v>
      </c>
      <c r="N55" s="324">
        <v>-28.2</v>
      </c>
    </row>
    <row r="56" spans="1:14">
      <c r="A56" s="248"/>
      <c r="B56" s="244"/>
      <c r="C56" s="244"/>
      <c r="D56" s="244"/>
      <c r="E56" s="244"/>
      <c r="F56" s="244"/>
      <c r="G56" s="325"/>
      <c r="H56" s="326" t="s">
        <v>509</v>
      </c>
      <c r="I56" s="327">
        <v>517278</v>
      </c>
      <c r="J56" s="328">
        <v>7709</v>
      </c>
      <c r="K56" s="329">
        <v>-48</v>
      </c>
      <c r="L56" s="330">
        <v>26255</v>
      </c>
      <c r="M56" s="331">
        <v>-18.399999999999999</v>
      </c>
      <c r="N56" s="332">
        <v>-29.6</v>
      </c>
    </row>
    <row r="57" spans="1:14">
      <c r="A57" s="248"/>
      <c r="B57" s="244"/>
      <c r="C57" s="244"/>
      <c r="D57" s="244"/>
      <c r="E57" s="244"/>
      <c r="F57" s="244"/>
      <c r="G57" s="310" t="s">
        <v>512</v>
      </c>
      <c r="H57" s="311"/>
      <c r="I57" s="319">
        <v>1751186</v>
      </c>
      <c r="J57" s="320">
        <v>25795</v>
      </c>
      <c r="K57" s="321">
        <v>-0.3</v>
      </c>
      <c r="L57" s="322">
        <v>50880</v>
      </c>
      <c r="M57" s="323">
        <v>7</v>
      </c>
      <c r="N57" s="324">
        <v>-7.3</v>
      </c>
    </row>
    <row r="58" spans="1:14">
      <c r="A58" s="248"/>
      <c r="B58" s="244"/>
      <c r="C58" s="244"/>
      <c r="D58" s="244"/>
      <c r="E58" s="244"/>
      <c r="F58" s="244"/>
      <c r="G58" s="325"/>
      <c r="H58" s="326" t="s">
        <v>509</v>
      </c>
      <c r="I58" s="327">
        <v>1050558</v>
      </c>
      <c r="J58" s="328">
        <v>15475</v>
      </c>
      <c r="K58" s="329">
        <v>100.7</v>
      </c>
      <c r="L58" s="330">
        <v>26879</v>
      </c>
      <c r="M58" s="331">
        <v>2.4</v>
      </c>
      <c r="N58" s="332">
        <v>98.3</v>
      </c>
    </row>
    <row r="59" spans="1:14">
      <c r="A59" s="248"/>
      <c r="B59" s="244"/>
      <c r="C59" s="244"/>
      <c r="D59" s="244"/>
      <c r="E59" s="244"/>
      <c r="F59" s="244"/>
      <c r="G59" s="310" t="s">
        <v>513</v>
      </c>
      <c r="H59" s="311"/>
      <c r="I59" s="319">
        <v>3168660</v>
      </c>
      <c r="J59" s="320">
        <v>46536</v>
      </c>
      <c r="K59" s="321">
        <v>80.400000000000006</v>
      </c>
      <c r="L59" s="322">
        <v>63956</v>
      </c>
      <c r="M59" s="323">
        <v>25.7</v>
      </c>
      <c r="N59" s="324">
        <v>54.7</v>
      </c>
    </row>
    <row r="60" spans="1:14">
      <c r="A60" s="248"/>
      <c r="B60" s="244"/>
      <c r="C60" s="244"/>
      <c r="D60" s="244"/>
      <c r="E60" s="244"/>
      <c r="F60" s="244"/>
      <c r="G60" s="325"/>
      <c r="H60" s="326" t="s">
        <v>509</v>
      </c>
      <c r="I60" s="333">
        <v>974176</v>
      </c>
      <c r="J60" s="328">
        <v>14307</v>
      </c>
      <c r="K60" s="329">
        <v>-7.5</v>
      </c>
      <c r="L60" s="330">
        <v>29239</v>
      </c>
      <c r="M60" s="331">
        <v>8.8000000000000007</v>
      </c>
      <c r="N60" s="332">
        <v>-16.3</v>
      </c>
    </row>
    <row r="61" spans="1:14">
      <c r="A61" s="248"/>
      <c r="B61" s="244"/>
      <c r="C61" s="244"/>
      <c r="D61" s="244"/>
      <c r="E61" s="244"/>
      <c r="F61" s="244"/>
      <c r="G61" s="310" t="s">
        <v>514</v>
      </c>
      <c r="H61" s="334"/>
      <c r="I61" s="335">
        <v>2669403</v>
      </c>
      <c r="J61" s="336">
        <v>39737</v>
      </c>
      <c r="K61" s="337">
        <v>6.8</v>
      </c>
      <c r="L61" s="338">
        <v>56459</v>
      </c>
      <c r="M61" s="339">
        <v>6.6</v>
      </c>
      <c r="N61" s="324">
        <v>0.2</v>
      </c>
    </row>
    <row r="62" spans="1:14">
      <c r="A62" s="248"/>
      <c r="B62" s="244"/>
      <c r="C62" s="244"/>
      <c r="D62" s="244"/>
      <c r="E62" s="244"/>
      <c r="F62" s="244"/>
      <c r="G62" s="325"/>
      <c r="H62" s="326" t="s">
        <v>509</v>
      </c>
      <c r="I62" s="327">
        <v>1058235</v>
      </c>
      <c r="J62" s="328">
        <v>15763</v>
      </c>
      <c r="K62" s="329">
        <v>-3.5</v>
      </c>
      <c r="L62" s="330">
        <v>29348</v>
      </c>
      <c r="M62" s="331">
        <v>2.6</v>
      </c>
      <c r="N62" s="332">
        <v>-6.1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7" zoomScale="80" zoomScaleNormal="80" zoomScaleSheetLayoutView="100" workbookViewId="0">
      <selection activeCell="I47" sqref="I47: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23.82</v>
      </c>
      <c r="G47" s="12">
        <v>24.74</v>
      </c>
      <c r="H47" s="12">
        <v>26</v>
      </c>
      <c r="I47" s="12">
        <v>21.18</v>
      </c>
      <c r="J47" s="13">
        <v>19.29</v>
      </c>
    </row>
    <row r="48" spans="2:10" ht="57.75" customHeight="1">
      <c r="B48" s="14"/>
      <c r="C48" s="1139" t="s">
        <v>4</v>
      </c>
      <c r="D48" s="1139"/>
      <c r="E48" s="1140"/>
      <c r="F48" s="15">
        <v>5.68</v>
      </c>
      <c r="G48" s="16">
        <v>6.93</v>
      </c>
      <c r="H48" s="16">
        <v>20</v>
      </c>
      <c r="I48" s="16">
        <v>11.27</v>
      </c>
      <c r="J48" s="17">
        <v>4.8499999999999996</v>
      </c>
    </row>
    <row r="49" spans="2:10" ht="57.75" customHeight="1" thickBot="1">
      <c r="B49" s="18"/>
      <c r="C49" s="1141" t="s">
        <v>5</v>
      </c>
      <c r="D49" s="1141"/>
      <c r="E49" s="1142"/>
      <c r="F49" s="19" t="s">
        <v>521</v>
      </c>
      <c r="G49" s="20" t="s">
        <v>522</v>
      </c>
      <c r="H49" s="20">
        <v>9</v>
      </c>
      <c r="I49" s="20" t="s">
        <v>523</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525</v>
      </c>
      <c r="D34" s="1149"/>
      <c r="E34" s="1150"/>
      <c r="F34" s="32" t="s">
        <v>476</v>
      </c>
      <c r="G34" s="33" t="s">
        <v>476</v>
      </c>
      <c r="H34" s="33" t="s">
        <v>476</v>
      </c>
      <c r="I34" s="33">
        <v>7.58</v>
      </c>
      <c r="J34" s="34">
        <v>7.49</v>
      </c>
      <c r="K34" s="22"/>
      <c r="L34" s="22"/>
      <c r="M34" s="22"/>
      <c r="N34" s="22"/>
      <c r="O34" s="22"/>
      <c r="P34" s="22"/>
    </row>
    <row r="35" spans="1:16" ht="39" customHeight="1">
      <c r="A35" s="22"/>
      <c r="B35" s="35"/>
      <c r="C35" s="1143" t="s">
        <v>526</v>
      </c>
      <c r="D35" s="1144"/>
      <c r="E35" s="1145"/>
      <c r="F35" s="36">
        <v>5.44</v>
      </c>
      <c r="G35" s="37">
        <v>6.27</v>
      </c>
      <c r="H35" s="37">
        <v>6.81</v>
      </c>
      <c r="I35" s="37">
        <v>6.97</v>
      </c>
      <c r="J35" s="38">
        <v>6.93</v>
      </c>
      <c r="K35" s="22"/>
      <c r="L35" s="22"/>
      <c r="M35" s="22"/>
      <c r="N35" s="22"/>
      <c r="O35" s="22"/>
      <c r="P35" s="22"/>
    </row>
    <row r="36" spans="1:16" ht="39" customHeight="1">
      <c r="A36" s="22"/>
      <c r="B36" s="35"/>
      <c r="C36" s="1143" t="s">
        <v>527</v>
      </c>
      <c r="D36" s="1144"/>
      <c r="E36" s="1145"/>
      <c r="F36" s="36">
        <v>5.66</v>
      </c>
      <c r="G36" s="37">
        <v>6.91</v>
      </c>
      <c r="H36" s="37">
        <v>19.84</v>
      </c>
      <c r="I36" s="37">
        <v>11.13</v>
      </c>
      <c r="J36" s="38">
        <v>4.7699999999999996</v>
      </c>
      <c r="K36" s="22"/>
      <c r="L36" s="22"/>
      <c r="M36" s="22"/>
      <c r="N36" s="22"/>
      <c r="O36" s="22"/>
      <c r="P36" s="22"/>
    </row>
    <row r="37" spans="1:16" ht="39" customHeight="1">
      <c r="A37" s="22"/>
      <c r="B37" s="35"/>
      <c r="C37" s="1143" t="s">
        <v>528</v>
      </c>
      <c r="D37" s="1144"/>
      <c r="E37" s="1145"/>
      <c r="F37" s="36">
        <v>0.82</v>
      </c>
      <c r="G37" s="37">
        <v>1.43</v>
      </c>
      <c r="H37" s="37">
        <v>3.49</v>
      </c>
      <c r="I37" s="37">
        <v>3.87</v>
      </c>
      <c r="J37" s="38">
        <v>3.17</v>
      </c>
      <c r="K37" s="22"/>
      <c r="L37" s="22"/>
      <c r="M37" s="22"/>
      <c r="N37" s="22"/>
      <c r="O37" s="22"/>
      <c r="P37" s="22"/>
    </row>
    <row r="38" spans="1:16" ht="39" customHeight="1">
      <c r="A38" s="22"/>
      <c r="B38" s="35"/>
      <c r="C38" s="1143" t="s">
        <v>529</v>
      </c>
      <c r="D38" s="1144"/>
      <c r="E38" s="1145"/>
      <c r="F38" s="36">
        <v>1.41</v>
      </c>
      <c r="G38" s="37">
        <v>1.65</v>
      </c>
      <c r="H38" s="37">
        <v>1.65</v>
      </c>
      <c r="I38" s="37">
        <v>1.53</v>
      </c>
      <c r="J38" s="38">
        <v>1.4</v>
      </c>
      <c r="K38" s="22"/>
      <c r="L38" s="22"/>
      <c r="M38" s="22"/>
      <c r="N38" s="22"/>
      <c r="O38" s="22"/>
      <c r="P38" s="22"/>
    </row>
    <row r="39" spans="1:16" ht="39" customHeight="1">
      <c r="A39" s="22"/>
      <c r="B39" s="35"/>
      <c r="C39" s="1143" t="s">
        <v>530</v>
      </c>
      <c r="D39" s="1144"/>
      <c r="E39" s="1145"/>
      <c r="F39" s="36">
        <v>0.36</v>
      </c>
      <c r="G39" s="37">
        <v>0.49</v>
      </c>
      <c r="H39" s="37">
        <v>0.83</v>
      </c>
      <c r="I39" s="37">
        <v>0.65</v>
      </c>
      <c r="J39" s="38">
        <v>1.17</v>
      </c>
      <c r="K39" s="22"/>
      <c r="L39" s="22"/>
      <c r="M39" s="22"/>
      <c r="N39" s="22"/>
      <c r="O39" s="22"/>
      <c r="P39" s="22"/>
    </row>
    <row r="40" spans="1:16" ht="39" customHeight="1">
      <c r="A40" s="22"/>
      <c r="B40" s="35"/>
      <c r="C40" s="1143" t="s">
        <v>531</v>
      </c>
      <c r="D40" s="1144"/>
      <c r="E40" s="1145"/>
      <c r="F40" s="36">
        <v>1.1599999999999999</v>
      </c>
      <c r="G40" s="37">
        <v>1.61</v>
      </c>
      <c r="H40" s="37">
        <v>1.55</v>
      </c>
      <c r="I40" s="37">
        <v>0.72</v>
      </c>
      <c r="J40" s="38">
        <v>0.72</v>
      </c>
      <c r="K40" s="22"/>
      <c r="L40" s="22"/>
      <c r="M40" s="22"/>
      <c r="N40" s="22"/>
      <c r="O40" s="22"/>
      <c r="P40" s="22"/>
    </row>
    <row r="41" spans="1:16" ht="39" customHeight="1">
      <c r="A41" s="22"/>
      <c r="B41" s="35"/>
      <c r="C41" s="1143" t="s">
        <v>532</v>
      </c>
      <c r="D41" s="1144"/>
      <c r="E41" s="1145"/>
      <c r="F41" s="36">
        <v>0.02</v>
      </c>
      <c r="G41" s="37">
        <v>0.02</v>
      </c>
      <c r="H41" s="37">
        <v>0.16</v>
      </c>
      <c r="I41" s="37">
        <v>0.14000000000000001</v>
      </c>
      <c r="J41" s="38">
        <v>0.08</v>
      </c>
      <c r="K41" s="22"/>
      <c r="L41" s="22"/>
      <c r="M41" s="22"/>
      <c r="N41" s="22"/>
      <c r="O41" s="22"/>
      <c r="P41" s="22"/>
    </row>
    <row r="42" spans="1:16" ht="39" customHeight="1">
      <c r="A42" s="22"/>
      <c r="B42" s="39"/>
      <c r="C42" s="1143" t="s">
        <v>533</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534</v>
      </c>
      <c r="D43" s="1147"/>
      <c r="E43" s="1148"/>
      <c r="F43" s="41">
        <v>0.8</v>
      </c>
      <c r="G43" s="42">
        <v>0.92</v>
      </c>
      <c r="H43" s="42">
        <v>0.92</v>
      </c>
      <c r="I43" s="42">
        <v>0.3</v>
      </c>
      <c r="J43" s="43">
        <v>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5" zoomScale="80" zoomScaleNormal="80" zoomScaleSheetLayoutView="55" workbookViewId="0">
      <selection activeCell="O50" sqref="O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10</v>
      </c>
      <c r="C45" s="1160"/>
      <c r="D45" s="58"/>
      <c r="E45" s="1165" t="s">
        <v>11</v>
      </c>
      <c r="F45" s="1165"/>
      <c r="G45" s="1165"/>
      <c r="H45" s="1165"/>
      <c r="I45" s="1165"/>
      <c r="J45" s="1166"/>
      <c r="K45" s="59">
        <v>2259</v>
      </c>
      <c r="L45" s="60">
        <v>2179</v>
      </c>
      <c r="M45" s="60">
        <v>1798</v>
      </c>
      <c r="N45" s="60">
        <v>1770</v>
      </c>
      <c r="O45" s="61">
        <v>1754</v>
      </c>
      <c r="P45" s="48"/>
      <c r="Q45" s="48"/>
      <c r="R45" s="48"/>
      <c r="S45" s="48"/>
      <c r="T45" s="48"/>
      <c r="U45" s="48"/>
    </row>
    <row r="46" spans="1:21" ht="30.75" customHeight="1">
      <c r="A46" s="48"/>
      <c r="B46" s="1161"/>
      <c r="C46" s="1162"/>
      <c r="D46" s="62"/>
      <c r="E46" s="1153" t="s">
        <v>12</v>
      </c>
      <c r="F46" s="1153"/>
      <c r="G46" s="1153"/>
      <c r="H46" s="1153"/>
      <c r="I46" s="1153"/>
      <c r="J46" s="1154"/>
      <c r="K46" s="63" t="s">
        <v>476</v>
      </c>
      <c r="L46" s="64" t="s">
        <v>476</v>
      </c>
      <c r="M46" s="64" t="s">
        <v>476</v>
      </c>
      <c r="N46" s="64">
        <v>17</v>
      </c>
      <c r="O46" s="65">
        <v>17</v>
      </c>
      <c r="P46" s="48"/>
      <c r="Q46" s="48"/>
      <c r="R46" s="48"/>
      <c r="S46" s="48"/>
      <c r="T46" s="48"/>
      <c r="U46" s="48"/>
    </row>
    <row r="47" spans="1:21" ht="30.75" customHeight="1">
      <c r="A47" s="48"/>
      <c r="B47" s="1161"/>
      <c r="C47" s="1162"/>
      <c r="D47" s="62"/>
      <c r="E47" s="1153" t="s">
        <v>13</v>
      </c>
      <c r="F47" s="1153"/>
      <c r="G47" s="1153"/>
      <c r="H47" s="1153"/>
      <c r="I47" s="1153"/>
      <c r="J47" s="1154"/>
      <c r="K47" s="63">
        <v>30</v>
      </c>
      <c r="L47" s="64">
        <v>31</v>
      </c>
      <c r="M47" s="64">
        <v>28</v>
      </c>
      <c r="N47" s="64">
        <v>23</v>
      </c>
      <c r="O47" s="65">
        <v>19</v>
      </c>
      <c r="P47" s="48"/>
      <c r="Q47" s="48"/>
      <c r="R47" s="48"/>
      <c r="S47" s="48"/>
      <c r="T47" s="48"/>
      <c r="U47" s="48"/>
    </row>
    <row r="48" spans="1:21" ht="30.75" customHeight="1">
      <c r="A48" s="48"/>
      <c r="B48" s="1161"/>
      <c r="C48" s="1162"/>
      <c r="D48" s="62"/>
      <c r="E48" s="1153" t="s">
        <v>14</v>
      </c>
      <c r="F48" s="1153"/>
      <c r="G48" s="1153"/>
      <c r="H48" s="1153"/>
      <c r="I48" s="1153"/>
      <c r="J48" s="1154"/>
      <c r="K48" s="63">
        <v>692</v>
      </c>
      <c r="L48" s="64">
        <v>713</v>
      </c>
      <c r="M48" s="64">
        <v>658</v>
      </c>
      <c r="N48" s="64">
        <v>2256</v>
      </c>
      <c r="O48" s="65">
        <v>612</v>
      </c>
      <c r="P48" s="48"/>
      <c r="Q48" s="48"/>
      <c r="R48" s="48"/>
      <c r="S48" s="48"/>
      <c r="T48" s="48"/>
      <c r="U48" s="48"/>
    </row>
    <row r="49" spans="1:21" ht="30.75" customHeight="1">
      <c r="A49" s="48"/>
      <c r="B49" s="1161"/>
      <c r="C49" s="1162"/>
      <c r="D49" s="62"/>
      <c r="E49" s="1153" t="s">
        <v>15</v>
      </c>
      <c r="F49" s="1153"/>
      <c r="G49" s="1153"/>
      <c r="H49" s="1153"/>
      <c r="I49" s="1153"/>
      <c r="J49" s="1154"/>
      <c r="K49" s="63">
        <v>194</v>
      </c>
      <c r="L49" s="64">
        <v>190</v>
      </c>
      <c r="M49" s="64">
        <v>195</v>
      </c>
      <c r="N49" s="64">
        <v>198</v>
      </c>
      <c r="O49" s="65">
        <v>197</v>
      </c>
      <c r="P49" s="48"/>
      <c r="Q49" s="48"/>
      <c r="R49" s="48"/>
      <c r="S49" s="48"/>
      <c r="T49" s="48"/>
      <c r="U49" s="48"/>
    </row>
    <row r="50" spans="1:21" ht="30.75" customHeight="1">
      <c r="A50" s="48"/>
      <c r="B50" s="1161"/>
      <c r="C50" s="1162"/>
      <c r="D50" s="62"/>
      <c r="E50" s="1153" t="s">
        <v>16</v>
      </c>
      <c r="F50" s="1153"/>
      <c r="G50" s="1153"/>
      <c r="H50" s="1153"/>
      <c r="I50" s="1153"/>
      <c r="J50" s="1154"/>
      <c r="K50" s="63">
        <v>0</v>
      </c>
      <c r="L50" s="64">
        <v>1</v>
      </c>
      <c r="M50" s="64" t="s">
        <v>476</v>
      </c>
      <c r="N50" s="64">
        <v>2</v>
      </c>
      <c r="O50" s="65">
        <v>9</v>
      </c>
      <c r="P50" s="48"/>
      <c r="Q50" s="48"/>
      <c r="R50" s="48"/>
      <c r="S50" s="48"/>
      <c r="T50" s="48"/>
      <c r="U50" s="48"/>
    </row>
    <row r="51" spans="1:21" ht="30.75" customHeight="1">
      <c r="A51" s="48"/>
      <c r="B51" s="1163"/>
      <c r="C51" s="1164"/>
      <c r="D51" s="66"/>
      <c r="E51" s="1153" t="s">
        <v>17</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18</v>
      </c>
      <c r="C52" s="1152"/>
      <c r="D52" s="66"/>
      <c r="E52" s="1153" t="s">
        <v>19</v>
      </c>
      <c r="F52" s="1153"/>
      <c r="G52" s="1153"/>
      <c r="H52" s="1153"/>
      <c r="I52" s="1153"/>
      <c r="J52" s="1154"/>
      <c r="K52" s="63">
        <v>1404</v>
      </c>
      <c r="L52" s="64">
        <v>1562</v>
      </c>
      <c r="M52" s="64">
        <v>1418</v>
      </c>
      <c r="N52" s="64">
        <v>1454</v>
      </c>
      <c r="O52" s="65">
        <v>1520</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1771</v>
      </c>
      <c r="L53" s="69">
        <v>1552</v>
      </c>
      <c r="M53" s="69">
        <v>1261</v>
      </c>
      <c r="N53" s="69">
        <v>2812</v>
      </c>
      <c r="O53" s="70">
        <v>1088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70" zoomScaleNormal="70" zoomScaleSheetLayoutView="100" workbookViewId="0">
      <selection activeCell="L25" sqref="L1:L104857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67" t="s">
        <v>23</v>
      </c>
      <c r="C41" s="1168"/>
      <c r="D41" s="81"/>
      <c r="E41" s="1173" t="s">
        <v>24</v>
      </c>
      <c r="F41" s="1173"/>
      <c r="G41" s="1173"/>
      <c r="H41" s="1174"/>
      <c r="I41" s="82">
        <v>15130</v>
      </c>
      <c r="J41" s="83">
        <v>15551</v>
      </c>
      <c r="K41" s="83">
        <v>15553</v>
      </c>
      <c r="L41" s="83">
        <v>15951</v>
      </c>
      <c r="M41" s="84">
        <v>16305</v>
      </c>
    </row>
    <row r="42" spans="2:13" ht="27.75" customHeight="1">
      <c r="B42" s="1169"/>
      <c r="C42" s="1170"/>
      <c r="D42" s="85"/>
      <c r="E42" s="1175" t="s">
        <v>25</v>
      </c>
      <c r="F42" s="1175"/>
      <c r="G42" s="1175"/>
      <c r="H42" s="1176"/>
      <c r="I42" s="86" t="s">
        <v>476</v>
      </c>
      <c r="J42" s="87" t="s">
        <v>476</v>
      </c>
      <c r="K42" s="87" t="s">
        <v>476</v>
      </c>
      <c r="L42" s="87" t="s">
        <v>476</v>
      </c>
      <c r="M42" s="88" t="s">
        <v>476</v>
      </c>
    </row>
    <row r="43" spans="2:13" ht="27.75" customHeight="1">
      <c r="B43" s="1169"/>
      <c r="C43" s="1170"/>
      <c r="D43" s="85"/>
      <c r="E43" s="1175" t="s">
        <v>26</v>
      </c>
      <c r="F43" s="1175"/>
      <c r="G43" s="1175"/>
      <c r="H43" s="1176"/>
      <c r="I43" s="86">
        <v>10485</v>
      </c>
      <c r="J43" s="87">
        <v>9916</v>
      </c>
      <c r="K43" s="87">
        <v>9283</v>
      </c>
      <c r="L43" s="87">
        <v>8438</v>
      </c>
      <c r="M43" s="88">
        <v>7533</v>
      </c>
    </row>
    <row r="44" spans="2:13" ht="27.75" customHeight="1">
      <c r="B44" s="1169"/>
      <c r="C44" s="1170"/>
      <c r="D44" s="85"/>
      <c r="E44" s="1175" t="s">
        <v>27</v>
      </c>
      <c r="F44" s="1175"/>
      <c r="G44" s="1175"/>
      <c r="H44" s="1176"/>
      <c r="I44" s="86">
        <v>1087</v>
      </c>
      <c r="J44" s="87">
        <v>1159</v>
      </c>
      <c r="K44" s="87">
        <v>754</v>
      </c>
      <c r="L44" s="87">
        <v>512</v>
      </c>
      <c r="M44" s="88">
        <v>488</v>
      </c>
    </row>
    <row r="45" spans="2:13" ht="27.75" customHeight="1">
      <c r="B45" s="1169"/>
      <c r="C45" s="1170"/>
      <c r="D45" s="85"/>
      <c r="E45" s="1175" t="s">
        <v>28</v>
      </c>
      <c r="F45" s="1175"/>
      <c r="G45" s="1175"/>
      <c r="H45" s="1176"/>
      <c r="I45" s="86">
        <v>4502</v>
      </c>
      <c r="J45" s="87">
        <v>4381</v>
      </c>
      <c r="K45" s="87">
        <v>4259</v>
      </c>
      <c r="L45" s="87">
        <v>3963</v>
      </c>
      <c r="M45" s="88">
        <v>3666</v>
      </c>
    </row>
    <row r="46" spans="2:13" ht="27.75" customHeight="1">
      <c r="B46" s="1169"/>
      <c r="C46" s="1170"/>
      <c r="D46" s="85"/>
      <c r="E46" s="1175" t="s">
        <v>29</v>
      </c>
      <c r="F46" s="1175"/>
      <c r="G46" s="1175"/>
      <c r="H46" s="1176"/>
      <c r="I46" s="86">
        <v>73</v>
      </c>
      <c r="J46" s="87">
        <v>34</v>
      </c>
      <c r="K46" s="87">
        <v>2</v>
      </c>
      <c r="L46" s="87" t="s">
        <v>476</v>
      </c>
      <c r="M46" s="88" t="s">
        <v>476</v>
      </c>
    </row>
    <row r="47" spans="2:13" ht="27.75" customHeight="1">
      <c r="B47" s="1169"/>
      <c r="C47" s="1170"/>
      <c r="D47" s="85"/>
      <c r="E47" s="1175" t="s">
        <v>30</v>
      </c>
      <c r="F47" s="1175"/>
      <c r="G47" s="1175"/>
      <c r="H47" s="1176"/>
      <c r="I47" s="86" t="s">
        <v>476</v>
      </c>
      <c r="J47" s="87" t="s">
        <v>476</v>
      </c>
      <c r="K47" s="87" t="s">
        <v>476</v>
      </c>
      <c r="L47" s="87" t="s">
        <v>476</v>
      </c>
      <c r="M47" s="88" t="s">
        <v>476</v>
      </c>
    </row>
    <row r="48" spans="2:13" ht="27.75" customHeight="1">
      <c r="B48" s="1171"/>
      <c r="C48" s="1172"/>
      <c r="D48" s="85"/>
      <c r="E48" s="1175" t="s">
        <v>31</v>
      </c>
      <c r="F48" s="1175"/>
      <c r="G48" s="1175"/>
      <c r="H48" s="1176"/>
      <c r="I48" s="86" t="s">
        <v>476</v>
      </c>
      <c r="J48" s="87" t="s">
        <v>476</v>
      </c>
      <c r="K48" s="87" t="s">
        <v>476</v>
      </c>
      <c r="L48" s="87" t="s">
        <v>476</v>
      </c>
      <c r="M48" s="88" t="s">
        <v>476</v>
      </c>
    </row>
    <row r="49" spans="2:13" ht="27.75" customHeight="1">
      <c r="B49" s="1177" t="s">
        <v>32</v>
      </c>
      <c r="C49" s="1178"/>
      <c r="D49" s="89"/>
      <c r="E49" s="1175" t="s">
        <v>33</v>
      </c>
      <c r="F49" s="1175"/>
      <c r="G49" s="1175"/>
      <c r="H49" s="1176"/>
      <c r="I49" s="86">
        <v>6809</v>
      </c>
      <c r="J49" s="87">
        <v>6132</v>
      </c>
      <c r="K49" s="87">
        <v>5915</v>
      </c>
      <c r="L49" s="87">
        <v>5470</v>
      </c>
      <c r="M49" s="88">
        <v>5566</v>
      </c>
    </row>
    <row r="50" spans="2:13" ht="27.75" customHeight="1">
      <c r="B50" s="1169"/>
      <c r="C50" s="1170"/>
      <c r="D50" s="85"/>
      <c r="E50" s="1175" t="s">
        <v>34</v>
      </c>
      <c r="F50" s="1175"/>
      <c r="G50" s="1175"/>
      <c r="H50" s="1176"/>
      <c r="I50" s="86">
        <v>464</v>
      </c>
      <c r="J50" s="87">
        <v>395</v>
      </c>
      <c r="K50" s="87">
        <v>353</v>
      </c>
      <c r="L50" s="87">
        <v>317</v>
      </c>
      <c r="M50" s="88">
        <v>226</v>
      </c>
    </row>
    <row r="51" spans="2:13" ht="27.75" customHeight="1">
      <c r="B51" s="1171"/>
      <c r="C51" s="1172"/>
      <c r="D51" s="85"/>
      <c r="E51" s="1175" t="s">
        <v>35</v>
      </c>
      <c r="F51" s="1175"/>
      <c r="G51" s="1175"/>
      <c r="H51" s="1176"/>
      <c r="I51" s="86">
        <v>15604</v>
      </c>
      <c r="J51" s="87">
        <v>16018</v>
      </c>
      <c r="K51" s="87">
        <v>15969</v>
      </c>
      <c r="L51" s="87">
        <v>16769</v>
      </c>
      <c r="M51" s="88">
        <v>16894</v>
      </c>
    </row>
    <row r="52" spans="2:13" ht="27.75" customHeight="1" thickBot="1">
      <c r="B52" s="1179" t="s">
        <v>36</v>
      </c>
      <c r="C52" s="1180"/>
      <c r="D52" s="90"/>
      <c r="E52" s="1181" t="s">
        <v>37</v>
      </c>
      <c r="F52" s="1181"/>
      <c r="G52" s="1181"/>
      <c r="H52" s="1182"/>
      <c r="I52" s="91">
        <v>8400</v>
      </c>
      <c r="J52" s="92">
        <v>8496</v>
      </c>
      <c r="K52" s="92">
        <v>7615</v>
      </c>
      <c r="L52" s="92">
        <v>6308</v>
      </c>
      <c r="M52" s="93">
        <v>5305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47370</v>
      </c>
      <c r="E3" s="116"/>
      <c r="F3" s="117">
        <v>58009</v>
      </c>
      <c r="G3" s="118"/>
      <c r="H3" s="119"/>
    </row>
    <row r="4" spans="1:8">
      <c r="A4" s="120"/>
      <c r="B4" s="121"/>
      <c r="C4" s="122"/>
      <c r="D4" s="123">
        <v>26495</v>
      </c>
      <c r="E4" s="124"/>
      <c r="F4" s="125">
        <v>32190</v>
      </c>
      <c r="G4" s="126"/>
      <c r="H4" s="127"/>
    </row>
    <row r="5" spans="1:8">
      <c r="A5" s="108" t="s">
        <v>510</v>
      </c>
      <c r="B5" s="113"/>
      <c r="C5" s="114"/>
      <c r="D5" s="115">
        <v>53123</v>
      </c>
      <c r="E5" s="116"/>
      <c r="F5" s="117">
        <v>61882</v>
      </c>
      <c r="G5" s="118"/>
      <c r="H5" s="119"/>
    </row>
    <row r="6" spans="1:8">
      <c r="A6" s="120"/>
      <c r="B6" s="121"/>
      <c r="C6" s="122"/>
      <c r="D6" s="123">
        <v>14827</v>
      </c>
      <c r="E6" s="124"/>
      <c r="F6" s="125">
        <v>32175</v>
      </c>
      <c r="G6" s="126"/>
      <c r="H6" s="127"/>
    </row>
    <row r="7" spans="1:8">
      <c r="A7" s="108" t="s">
        <v>511</v>
      </c>
      <c r="B7" s="113"/>
      <c r="C7" s="114"/>
      <c r="D7" s="115">
        <v>25862</v>
      </c>
      <c r="E7" s="116"/>
      <c r="F7" s="117">
        <v>47569</v>
      </c>
      <c r="G7" s="118"/>
      <c r="H7" s="119"/>
    </row>
    <row r="8" spans="1:8">
      <c r="A8" s="120"/>
      <c r="B8" s="121"/>
      <c r="C8" s="122"/>
      <c r="D8" s="123">
        <v>7709</v>
      </c>
      <c r="E8" s="124"/>
      <c r="F8" s="125">
        <v>26255</v>
      </c>
      <c r="G8" s="126"/>
      <c r="H8" s="127"/>
    </row>
    <row r="9" spans="1:8">
      <c r="A9" s="108" t="s">
        <v>512</v>
      </c>
      <c r="B9" s="113"/>
      <c r="C9" s="114"/>
      <c r="D9" s="115">
        <v>25795</v>
      </c>
      <c r="E9" s="116"/>
      <c r="F9" s="117">
        <v>50880</v>
      </c>
      <c r="G9" s="118"/>
      <c r="H9" s="119"/>
    </row>
    <row r="10" spans="1:8">
      <c r="A10" s="120"/>
      <c r="B10" s="121"/>
      <c r="C10" s="122"/>
      <c r="D10" s="123">
        <v>15475</v>
      </c>
      <c r="E10" s="124"/>
      <c r="F10" s="125">
        <v>26879</v>
      </c>
      <c r="G10" s="126"/>
      <c r="H10" s="127"/>
    </row>
    <row r="11" spans="1:8">
      <c r="A11" s="108" t="s">
        <v>513</v>
      </c>
      <c r="B11" s="113"/>
      <c r="C11" s="114"/>
      <c r="D11" s="115">
        <v>46536</v>
      </c>
      <c r="E11" s="116"/>
      <c r="F11" s="117">
        <v>63956</v>
      </c>
      <c r="G11" s="118"/>
      <c r="H11" s="119"/>
    </row>
    <row r="12" spans="1:8">
      <c r="A12" s="120"/>
      <c r="B12" s="121"/>
      <c r="C12" s="128"/>
      <c r="D12" s="123">
        <v>14307</v>
      </c>
      <c r="E12" s="124"/>
      <c r="F12" s="125">
        <v>29239</v>
      </c>
      <c r="G12" s="126"/>
      <c r="H12" s="127"/>
    </row>
    <row r="13" spans="1:8">
      <c r="A13" s="108"/>
      <c r="B13" s="113"/>
      <c r="C13" s="129"/>
      <c r="D13" s="130">
        <v>39737</v>
      </c>
      <c r="E13" s="131"/>
      <c r="F13" s="132">
        <v>56459</v>
      </c>
      <c r="G13" s="133"/>
      <c r="H13" s="119"/>
    </row>
    <row r="14" spans="1:8">
      <c r="A14" s="120"/>
      <c r="B14" s="121"/>
      <c r="C14" s="122"/>
      <c r="D14" s="123">
        <v>15763</v>
      </c>
      <c r="E14" s="124"/>
      <c r="F14" s="125">
        <v>29348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5.68</v>
      </c>
      <c r="C19" s="134">
        <f>ROUND(VALUE(SUBSTITUTE(実質収支比率等に係る経年分析!G$48,"▲","-")),2)</f>
        <v>6.93</v>
      </c>
      <c r="D19" s="134">
        <f>ROUND(VALUE(SUBSTITUTE(実質収支比率等に係る経年分析!H$48,"▲","-")),2)</f>
        <v>20</v>
      </c>
      <c r="E19" s="134">
        <f>ROUND(VALUE(SUBSTITUTE(実質収支比率等に係る経年分析!I$48,"▲","-")),2)</f>
        <v>11.27</v>
      </c>
      <c r="F19" s="134">
        <f>ROUND(VALUE(SUBSTITUTE(実質収支比率等に係る経年分析!J$48,"▲","-")),2)</f>
        <v>4.8499999999999996</v>
      </c>
    </row>
    <row r="20" spans="1:11">
      <c r="A20" s="134" t="s">
        <v>42</v>
      </c>
      <c r="B20" s="134">
        <f>ROUND(VALUE(SUBSTITUTE(実質収支比率等に係る経年分析!F$47,"▲","-")),2)</f>
        <v>23.82</v>
      </c>
      <c r="C20" s="134">
        <f>ROUND(VALUE(SUBSTITUTE(実質収支比率等に係る経年分析!G$47,"▲","-")),2)</f>
        <v>24.74</v>
      </c>
      <c r="D20" s="134">
        <f>ROUND(VALUE(SUBSTITUTE(実質収支比率等に係る経年分析!H$47,"▲","-")),2)</f>
        <v>26</v>
      </c>
      <c r="E20" s="134">
        <f>ROUND(VALUE(SUBSTITUTE(実質収支比率等に係る経年分析!I$47,"▲","-")),2)</f>
        <v>21.18</v>
      </c>
      <c r="F20" s="134">
        <f>ROUND(VALUE(SUBSTITUTE(実質収支比率等に係る経年分析!J$47,"▲","-")),2)</f>
        <v>19.29</v>
      </c>
    </row>
    <row r="21" spans="1:11">
      <c r="A21" s="134" t="s">
        <v>43</v>
      </c>
      <c r="B21" s="134">
        <f>IF(ISNUMBER(VALUE(SUBSTITUTE(実質収支比率等に係る経年分析!F$49,"▲","-"))),ROUND(VALUE(SUBSTITUTE(実質収支比率等に係る経年分析!F$49,"▲","-")),2),NA())</f>
        <v>-5.4</v>
      </c>
      <c r="C21" s="134">
        <f>IF(ISNUMBER(VALUE(SUBSTITUTE(実質収支比率等に係る経年分析!G$49,"▲","-"))),ROUND(VALUE(SUBSTITUTE(実質収支比率等に係る経年分析!G$49,"▲","-")),2),NA())</f>
        <v>-6.81</v>
      </c>
      <c r="D21" s="134">
        <f>IF(ISNUMBER(VALUE(SUBSTITUTE(実質収支比率等に係る経年分析!H$49,"▲","-"))),ROUND(VALUE(SUBSTITUTE(実質収支比率等に係る経年分析!H$49,"▲","-")),2),NA())</f>
        <v>9</v>
      </c>
      <c r="E21" s="134">
        <f>IF(ISNUMBER(VALUE(SUBSTITUTE(実質収支比率等に係る経年分析!I$49,"▲","-"))),ROUND(VALUE(SUBSTITUTE(実質収支比率等に係る経年分析!I$49,"▲","-")),2),NA())</f>
        <v>-24.55</v>
      </c>
      <c r="F21" s="134">
        <f>IF(ISNUMBER(VALUE(SUBSTITUTE(実質収支比率等に係る経年分析!J$49,"▲","-"))),ROUND(VALUE(SUBSTITUTE(実質収支比率等に係る経年分析!J$49,"▲","-")),2),NA())</f>
        <v>-13.44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墓地特別会計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公共下水道特別会計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1.1599999999999999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1.61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1.55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0.72</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1.17</v>
      </c>
    </row>
    <row r="32" spans="1:11">
      <c r="A32" s="135" t="str">
        <f>IF(連結実質赤字比率に係る赤字・黒字の構成分析!C$38="",NA(),連結実質赤字比率に係る赤字・黒字の構成分析!C$38)</f>
        <v>大野区域水道事業会計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3.17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4.7699999999999996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6.93</v>
      </c>
    </row>
    <row r="36" spans="1:16">
      <c r="A36" s="135" t="str">
        <f>IF(連結実質赤字比率に係る赤字・黒字の構成分析!C$34="",NA(),連結実質赤字比率に係る赤字・黒字の構成分析!C$34)</f>
        <v>鹿島臨海都市計画事業鹿嶋市平井東部土地区画整理事業特別会計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#VALUE!</v>
      </c>
      <c r="G36" s="135" t="e">
        <f>IF(ROUND(VALUE(SUBSTITUTE(連結実質赤字比率に係る赤字・黒字の構成分析!H$34,"▲", "-")), 2) &gt;= 0, ABS(ROUND(VALUE(SUBSTITUTE(連結実質赤字比率に係る赤字・黒字の構成分析!H$34,"▲", "-")), 2)), NA())</f>
        <v>#VALUE!</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7.49</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1404</v>
      </c>
      <c r="E42" s="136"/>
      <c r="F42" s="136"/>
      <c r="G42" s="136">
        <f>'実質公債費比率（分子）の構造'!L$52</f>
        <v>1562</v>
      </c>
      <c r="H42" s="136"/>
      <c r="I42" s="136"/>
      <c r="J42" s="136">
        <f>'実質公債費比率（分子）の構造'!M$52</f>
        <v>1418</v>
      </c>
      <c r="K42" s="136"/>
      <c r="L42" s="136"/>
      <c r="M42" s="136">
        <f>'実質公債費比率（分子）の構造'!N$52</f>
        <v>1454</v>
      </c>
      <c r="N42" s="136"/>
      <c r="O42" s="136"/>
      <c r="P42" s="136">
        <f>'実質公債費比率（分子）の構造'!O$52</f>
        <v>1520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1</v>
      </c>
      <c r="F44" s="136"/>
      <c r="G44" s="136"/>
      <c r="H44" s="136" t="str">
        <f>'実質公債費比率（分子）の構造'!M$50</f>
        <v>-</v>
      </c>
      <c r="I44" s="136"/>
      <c r="J44" s="136"/>
      <c r="K44" s="136">
        <f>'実質公債費比率（分子）の構造'!N$50</f>
        <v>2</v>
      </c>
      <c r="L44" s="136"/>
      <c r="M44" s="136"/>
      <c r="N44" s="136">
        <f>'実質公債費比率（分子）の構造'!O$50</f>
        <v>9</v>
      </c>
      <c r="O44" s="136"/>
      <c r="P44" s="136"/>
    </row>
    <row r="45" spans="1:16">
      <c r="A45" s="136" t="s">
        <v>53</v>
      </c>
      <c r="B45" s="136">
        <f>'実質公債費比率（分子）の構造'!K$49</f>
        <v>194</v>
      </c>
      <c r="C45" s="136"/>
      <c r="D45" s="136"/>
      <c r="E45" s="136">
        <f>'実質公債費比率（分子）の構造'!L$49</f>
        <v>190</v>
      </c>
      <c r="F45" s="136"/>
      <c r="G45" s="136"/>
      <c r="H45" s="136">
        <f>'実質公債費比率（分子）の構造'!M$49</f>
        <v>195</v>
      </c>
      <c r="I45" s="136"/>
      <c r="J45" s="136"/>
      <c r="K45" s="136">
        <f>'実質公債費比率（分子）の構造'!N$49</f>
        <v>198</v>
      </c>
      <c r="L45" s="136"/>
      <c r="M45" s="136"/>
      <c r="N45" s="136">
        <f>'実質公債費比率（分子）の構造'!O$49</f>
        <v>197</v>
      </c>
      <c r="O45" s="136"/>
      <c r="P45" s="136"/>
    </row>
    <row r="46" spans="1:16">
      <c r="A46" s="136" t="s">
        <v>54</v>
      </c>
      <c r="B46" s="136">
        <f>'実質公債費比率（分子）の構造'!K$48</f>
        <v>692</v>
      </c>
      <c r="C46" s="136"/>
      <c r="D46" s="136"/>
      <c r="E46" s="136">
        <f>'実質公債費比率（分子）の構造'!L$48</f>
        <v>713</v>
      </c>
      <c r="F46" s="136"/>
      <c r="G46" s="136"/>
      <c r="H46" s="136">
        <f>'実質公債費比率（分子）の構造'!M$48</f>
        <v>658</v>
      </c>
      <c r="I46" s="136"/>
      <c r="J46" s="136"/>
      <c r="K46" s="136">
        <f>'実質公債費比率（分子）の構造'!N$48</f>
        <v>2256</v>
      </c>
      <c r="L46" s="136"/>
      <c r="M46" s="136"/>
      <c r="N46" s="136">
        <f>'実質公債費比率（分子）の構造'!O$48</f>
        <v>612</v>
      </c>
      <c r="O46" s="136"/>
      <c r="P46" s="136"/>
    </row>
    <row r="47" spans="1:16">
      <c r="A47" s="136" t="s">
        <v>55</v>
      </c>
      <c r="B47" s="136">
        <f>'実質公債費比率（分子）の構造'!K$47</f>
        <v>30</v>
      </c>
      <c r="C47" s="136"/>
      <c r="D47" s="136"/>
      <c r="E47" s="136">
        <f>'実質公債費比率（分子）の構造'!L$47</f>
        <v>31</v>
      </c>
      <c r="F47" s="136"/>
      <c r="G47" s="136"/>
      <c r="H47" s="136">
        <f>'実質公債費比率（分子）の構造'!M$47</f>
        <v>28</v>
      </c>
      <c r="I47" s="136"/>
      <c r="J47" s="136"/>
      <c r="K47" s="136">
        <f>'実質公債費比率（分子）の構造'!N$47</f>
        <v>23</v>
      </c>
      <c r="L47" s="136"/>
      <c r="M47" s="136"/>
      <c r="N47" s="136">
        <f>'実質公債費比率（分子）の構造'!O$47</f>
        <v>19</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f>'実質公債費比率（分子）の構造'!N$46</f>
        <v>17</v>
      </c>
      <c r="L48" s="136"/>
      <c r="M48" s="136"/>
      <c r="N48" s="136">
        <f>'実質公債費比率（分子）の構造'!O$46</f>
        <v>17</v>
      </c>
      <c r="O48" s="136"/>
      <c r="P48" s="136"/>
    </row>
    <row r="49" spans="1:16">
      <c r="A49" s="136" t="s">
        <v>57</v>
      </c>
      <c r="B49" s="136">
        <f>'実質公債費比率（分子）の構造'!K$45</f>
        <v>2259</v>
      </c>
      <c r="C49" s="136"/>
      <c r="D49" s="136"/>
      <c r="E49" s="136">
        <f>'実質公債費比率（分子）の構造'!L$45</f>
        <v>2179</v>
      </c>
      <c r="F49" s="136"/>
      <c r="G49" s="136"/>
      <c r="H49" s="136">
        <f>'実質公債費比率（分子）の構造'!M$45</f>
        <v>1798</v>
      </c>
      <c r="I49" s="136"/>
      <c r="J49" s="136"/>
      <c r="K49" s="136">
        <f>'実質公債費比率（分子）の構造'!N$45</f>
        <v>1770</v>
      </c>
      <c r="L49" s="136"/>
      <c r="M49" s="136"/>
      <c r="N49" s="136">
        <f>'実質公債費比率（分子）の構造'!O$45</f>
        <v>1754</v>
      </c>
      <c r="O49" s="136"/>
      <c r="P49" s="136"/>
    </row>
    <row r="50" spans="1:16">
      <c r="A50" s="136" t="s">
        <v>58</v>
      </c>
      <c r="B50" s="136" t="e">
        <f>NA()</f>
        <v>#N/A</v>
      </c>
      <c r="C50" s="136">
        <f>IF(ISNUMBER('実質公債費比率（分子）の構造'!K$53),'実質公債費比率（分子）の構造'!K$53,NA())</f>
        <v>1771</v>
      </c>
      <c r="D50" s="136" t="e">
        <f>NA()</f>
        <v>#N/A</v>
      </c>
      <c r="E50" s="136" t="e">
        <f>NA()</f>
        <v>#N/A</v>
      </c>
      <c r="F50" s="136">
        <f>IF(ISNUMBER('実質公債費比率（分子）の構造'!L$53),'実質公債費比率（分子）の構造'!L$53,NA())</f>
        <v>1552</v>
      </c>
      <c r="G50" s="136" t="e">
        <f>NA()</f>
        <v>#N/A</v>
      </c>
      <c r="H50" s="136" t="e">
        <f>NA()</f>
        <v>#N/A</v>
      </c>
      <c r="I50" s="136">
        <f>IF(ISNUMBER('実質公債費比率（分子）の構造'!M$53),'実質公債費比率（分子）の構造'!M$53,NA())</f>
        <v>1261</v>
      </c>
      <c r="J50" s="136" t="e">
        <f>NA()</f>
        <v>#N/A</v>
      </c>
      <c r="K50" s="136" t="e">
        <f>NA()</f>
        <v>#N/A</v>
      </c>
      <c r="L50" s="136">
        <f>IF(ISNUMBER('実質公債費比率（分子）の構造'!N$53),'実質公債費比率（分子）の構造'!N$53,NA())</f>
        <v>2812</v>
      </c>
      <c r="M50" s="136" t="e">
        <f>NA()</f>
        <v>#N/A</v>
      </c>
      <c r="N50" s="136" t="e">
        <f>NA()</f>
        <v>#N/A</v>
      </c>
      <c r="O50" s="136">
        <f>IF(ISNUMBER('実質公債費比率（分子）の構造'!O$53),'実質公債費比率（分子）の構造'!O$53,NA())</f>
        <v>1088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15604</v>
      </c>
      <c r="E56" s="135"/>
      <c r="F56" s="135"/>
      <c r="G56" s="135">
        <f>'将来負担比率（分子）の構造'!J$51</f>
        <v>16018</v>
      </c>
      <c r="H56" s="135"/>
      <c r="I56" s="135"/>
      <c r="J56" s="135">
        <f>'将来負担比率（分子）の構造'!K$51</f>
        <v>15969</v>
      </c>
      <c r="K56" s="135"/>
      <c r="L56" s="135"/>
      <c r="M56" s="135">
        <f>'将来負担比率（分子）の構造'!L$51</f>
        <v>16769</v>
      </c>
      <c r="N56" s="135"/>
      <c r="O56" s="135"/>
      <c r="P56" s="135">
        <f>'将来負担比率（分子）の構造'!M$51</f>
        <v>16894</v>
      </c>
    </row>
    <row r="57" spans="1:16">
      <c r="A57" s="135" t="s">
        <v>34</v>
      </c>
      <c r="B57" s="135"/>
      <c r="C57" s="135"/>
      <c r="D57" s="135">
        <f>'将来負担比率（分子）の構造'!I$50</f>
        <v>464</v>
      </c>
      <c r="E57" s="135"/>
      <c r="F57" s="135"/>
      <c r="G57" s="135">
        <f>'将来負担比率（分子）の構造'!J$50</f>
        <v>395</v>
      </c>
      <c r="H57" s="135"/>
      <c r="I57" s="135"/>
      <c r="J57" s="135">
        <f>'将来負担比率（分子）の構造'!K$50</f>
        <v>353</v>
      </c>
      <c r="K57" s="135"/>
      <c r="L57" s="135"/>
      <c r="M57" s="135">
        <f>'将来負担比率（分子）の構造'!L$50</f>
        <v>317</v>
      </c>
      <c r="N57" s="135"/>
      <c r="O57" s="135"/>
      <c r="P57" s="135">
        <f>'将来負担比率（分子）の構造'!M$50</f>
        <v>226</v>
      </c>
    </row>
    <row r="58" spans="1:16">
      <c r="A58" s="135" t="s">
        <v>33</v>
      </c>
      <c r="B58" s="135"/>
      <c r="C58" s="135"/>
      <c r="D58" s="135">
        <f>'将来負担比率（分子）の構造'!I$49</f>
        <v>6809</v>
      </c>
      <c r="E58" s="135"/>
      <c r="F58" s="135"/>
      <c r="G58" s="135">
        <f>'将来負担比率（分子）の構造'!J$49</f>
        <v>6132</v>
      </c>
      <c r="H58" s="135"/>
      <c r="I58" s="135"/>
      <c r="J58" s="135">
        <f>'将来負担比率（分子）の構造'!K$49</f>
        <v>5915</v>
      </c>
      <c r="K58" s="135"/>
      <c r="L58" s="135"/>
      <c r="M58" s="135">
        <f>'将来負担比率（分子）の構造'!L$49</f>
        <v>5470</v>
      </c>
      <c r="N58" s="135"/>
      <c r="O58" s="135"/>
      <c r="P58" s="135">
        <f>'将来負担比率（分子）の構造'!M$49</f>
        <v>5566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73</v>
      </c>
      <c r="C61" s="135"/>
      <c r="D61" s="135"/>
      <c r="E61" s="135">
        <f>'将来負担比率（分子）の構造'!J$46</f>
        <v>34</v>
      </c>
      <c r="F61" s="135"/>
      <c r="G61" s="135"/>
      <c r="H61" s="135">
        <f>'将来負担比率（分子）の構造'!K$46</f>
        <v>2</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4502</v>
      </c>
      <c r="C62" s="135"/>
      <c r="D62" s="135"/>
      <c r="E62" s="135">
        <f>'将来負担比率（分子）の構造'!J$45</f>
        <v>4381</v>
      </c>
      <c r="F62" s="135"/>
      <c r="G62" s="135"/>
      <c r="H62" s="135">
        <f>'将来負担比率（分子）の構造'!K$45</f>
        <v>4259</v>
      </c>
      <c r="I62" s="135"/>
      <c r="J62" s="135"/>
      <c r="K62" s="135">
        <f>'将来負担比率（分子）の構造'!L$45</f>
        <v>3963</v>
      </c>
      <c r="L62" s="135"/>
      <c r="M62" s="135"/>
      <c r="N62" s="135">
        <f>'将来負担比率（分子）の構造'!M$45</f>
        <v>3666</v>
      </c>
      <c r="O62" s="135"/>
      <c r="P62" s="135"/>
    </row>
    <row r="63" spans="1:16">
      <c r="A63" s="135" t="s">
        <v>27</v>
      </c>
      <c r="B63" s="135">
        <f>'将来負担比率（分子）の構造'!I$44</f>
        <v>1087</v>
      </c>
      <c r="C63" s="135"/>
      <c r="D63" s="135"/>
      <c r="E63" s="135">
        <f>'将来負担比率（分子）の構造'!J$44</f>
        <v>1159</v>
      </c>
      <c r="F63" s="135"/>
      <c r="G63" s="135"/>
      <c r="H63" s="135">
        <f>'将来負担比率（分子）の構造'!K$44</f>
        <v>754</v>
      </c>
      <c r="I63" s="135"/>
      <c r="J63" s="135"/>
      <c r="K63" s="135">
        <f>'将来負担比率（分子）の構造'!L$44</f>
        <v>512</v>
      </c>
      <c r="L63" s="135"/>
      <c r="M63" s="135"/>
      <c r="N63" s="135">
        <f>'将来負担比率（分子）の構造'!M$44</f>
        <v>488</v>
      </c>
      <c r="O63" s="135"/>
      <c r="P63" s="135"/>
    </row>
    <row r="64" spans="1:16">
      <c r="A64" s="135" t="s">
        <v>26</v>
      </c>
      <c r="B64" s="135">
        <f>'将来負担比率（分子）の構造'!I$43</f>
        <v>10485</v>
      </c>
      <c r="C64" s="135"/>
      <c r="D64" s="135"/>
      <c r="E64" s="135">
        <f>'将来負担比率（分子）の構造'!J$43</f>
        <v>9916</v>
      </c>
      <c r="F64" s="135"/>
      <c r="G64" s="135"/>
      <c r="H64" s="135">
        <f>'将来負担比率（分子）の構造'!K$43</f>
        <v>9283</v>
      </c>
      <c r="I64" s="135"/>
      <c r="J64" s="135"/>
      <c r="K64" s="135">
        <f>'将来負担比率（分子）の構造'!L$43</f>
        <v>8438</v>
      </c>
      <c r="L64" s="135"/>
      <c r="M64" s="135"/>
      <c r="N64" s="135">
        <f>'将来負担比率（分子）の構造'!M$43</f>
        <v>7533</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15130</v>
      </c>
      <c r="C66" s="135"/>
      <c r="D66" s="135"/>
      <c r="E66" s="135">
        <f>'将来負担比率（分子）の構造'!J$41</f>
        <v>15551</v>
      </c>
      <c r="F66" s="135"/>
      <c r="G66" s="135"/>
      <c r="H66" s="135">
        <f>'将来負担比率（分子）の構造'!K$41</f>
        <v>15553</v>
      </c>
      <c r="I66" s="135"/>
      <c r="J66" s="135"/>
      <c r="K66" s="135">
        <f>'将来負担比率（分子）の構造'!L$41</f>
        <v>15951</v>
      </c>
      <c r="L66" s="135"/>
      <c r="M66" s="135"/>
      <c r="N66" s="135">
        <f>'将来負担比率（分子）の構造'!M$41</f>
        <v>16305</v>
      </c>
      <c r="O66" s="135"/>
      <c r="P66" s="135"/>
    </row>
    <row r="67" spans="1:16">
      <c r="A67" s="135" t="s">
        <v>62</v>
      </c>
      <c r="B67" s="135" t="e">
        <f>NA()</f>
        <v>#N/A</v>
      </c>
      <c r="C67" s="135">
        <f>IF(ISNUMBER('将来負担比率（分子）の構造'!I$52), IF('将来負担比率（分子）の構造'!I$52 &lt; 0, 0, '将来負担比率（分子）の構造'!I$52), NA())</f>
        <v>8400</v>
      </c>
      <c r="D67" s="135" t="e">
        <f>NA()</f>
        <v>#N/A</v>
      </c>
      <c r="E67" s="135" t="e">
        <f>NA()</f>
        <v>#N/A</v>
      </c>
      <c r="F67" s="135">
        <f>IF(ISNUMBER('将来負担比率（分子）の構造'!J$52), IF('将来負担比率（分子）の構造'!J$52 &lt; 0, 0, '将来負担比率（分子）の構造'!J$52), NA())</f>
        <v>8496</v>
      </c>
      <c r="G67" s="135" t="e">
        <f>NA()</f>
        <v>#N/A</v>
      </c>
      <c r="H67" s="135" t="e">
        <f>NA()</f>
        <v>#N/A</v>
      </c>
      <c r="I67" s="135">
        <f>IF(ISNUMBER('将来負担比率（分子）の構造'!K$52), IF('将来負担比率（分子）の構造'!K$52 &lt; 0, 0, '将来負担比率（分子）の構造'!K$52), NA())</f>
        <v>7615</v>
      </c>
      <c r="J67" s="135" t="e">
        <f>NA()</f>
        <v>#N/A</v>
      </c>
      <c r="K67" s="135" t="e">
        <f>NA()</f>
        <v>#N/A</v>
      </c>
      <c r="L67" s="135">
        <f>IF(ISNUMBER('将来負担比率（分子）の構造'!L$52), IF('将来負担比率（分子）の構造'!L$52 &lt; 0, 0, '将来負担比率（分子）の構造'!L$52), NA())</f>
        <v>6308</v>
      </c>
      <c r="M67" s="135" t="e">
        <f>NA()</f>
        <v>#N/A</v>
      </c>
      <c r="N67" s="135" t="e">
        <f>NA()</f>
        <v>#N/A</v>
      </c>
      <c r="O67" s="135">
        <f>IF(ISNUMBER('将来負担比率（分子）の構造'!M$52), IF('将来負担比率（分子）の構造'!M$52 &lt; 0, 0, '将来負担比率（分子）の構造'!M$52), NA())</f>
        <v>5305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2015-05-08T01:03:14Z</cp:lastPrinted>
  <dcterms:created xsi:type="dcterms:W3CDTF">2015-02-17T06:15:05Z</dcterms:created>
  <dcterms:modified xsi:type="dcterms:W3CDTF">2015-05-11T03:32:10Z</dcterms:modified>
</cp:coreProperties>
</file>