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D5EADF70-02F7-422D-B96F-4589BEC98C66}" xr6:coauthVersionLast="47" xr6:coauthVersionMax="47" xr10:uidLastSave="{00000000-0000-0000-0000-000000000000}"/>
  <workbookProtection workbookAlgorithmName="SHA-512" workbookHashValue="Gfs5LDxGQck6uvD2yElMnDk8UoE5dFQ4AyrH2PFZ3+dVi/KPkt6zD51RWheIytt8hHaUpornSUXZHhTYtRAwGg==" workbookSaltValue="xUzWMCXPt8NH5pfxwXYkQ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P10" i="4" s="1"/>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I10" i="4"/>
  <c r="BB8" i="4"/>
  <c r="AL8" i="4"/>
  <c r="AD8" i="4"/>
  <c r="W8" i="4"/>
  <c r="P8" i="4"/>
  <c r="B8" i="4"/>
  <c r="B6" i="4"/>
</calcChain>
</file>

<file path=xl/sharedStrings.xml><?xml version="1.0" encoding="utf-8"?>
<sst xmlns="http://schemas.openxmlformats.org/spreadsheetml/2006/main" count="297" uniqueCount="114">
  <si>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</si>
  <si>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</si>
  <si>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</si>
  <si>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</si>
  <si>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</si>
  <si>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</si>
  <si>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</si>
  <si>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</si>
  <si>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</si>
  <si>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</si>
  <si>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</si>
  <si>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</si>
  <si>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</si>
  <si>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</si>
  <si>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</si>
  <si>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</si>
  <si>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</si>
  <si>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</si>
  <si>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</si>
  <si>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</si>
  <si>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</si>
  <si>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</si>
  <si>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</si>
  <si>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</si>
  <si>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</si>
  <si>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</si>
  <si>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</si>
  <si>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</si>
  <si>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</si>
  <si>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</si>
  <si>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</si>
  <si>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</si>
  <si>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</si>
  <si>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</si>
  <si>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</si>
  <si>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</si>
  <si>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</si>
  <si>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</si>
  <si>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</si>
  <si>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</si>
  <si>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</si>
  <si>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</si>
  <si>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</si>
  <si>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</si>
  <si>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</si>
  <si>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</si>
  <si>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</si>
  <si>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</si>
  <si>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</si>
  <si>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</si>
  <si>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</si>
  <si>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</si>
  <si>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</si>
  <si>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</si>
  <si>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</si>
  <si>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</si>
  <si>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</si>
  <si>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</si>
  <si>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</si>
  <si>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</si>
  <si>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</si>
  <si>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</si>
  <si>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</si>
  <si>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</si>
  <si>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</si>
  <si>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</si>
  <si>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</si>
  <si>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</si>
  <si>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</si>
  <si>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</si>
  <si>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</si>
  <si>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</si>
  <si>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</si>
  <si>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</si>
  <si>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</si>
  <si>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</si>
  <si>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</si>
  <si>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</si>
  <si>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</si>
  <si>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</si>
  <si>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</si>
  <si>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</si>
  <si>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</si>
  <si>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</si>
  <si>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</si>
  <si>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</si>
  <si>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</si>
  <si>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</si>
  <si>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</si>
  <si>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</si>
  <si>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</si>
  <si>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</si>
  <si>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</si>
  <si>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</si>
  <si>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</si>
  <si>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五霞町</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</si>
  <si>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</si>
  <si>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</si>
  <si>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</si>
  <si>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</si>
  <si>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</si>
  <si>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</si>
  <si>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</si>
  <si>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</si>
  <si>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</si>
  <si>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</si>
  <si>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</si>
  <si>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</si>
  <si>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</si>
  <si>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</si>
  <si>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</si>
  <si>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公共下水道事業は、施設利用率以外は、比較的良好な運営体制であると考えられる。
　今後の人口減少等の経営環境の悪化を踏まえ、特定環境保全公共下水道と合わせた経営改善を進めるとともに、広域化・共同化事業として、農業集落排水事業の統合や流域公共下水道への接続など下水道事業全体の運営効率化の検討を進める。</t>
    <rPh sb="19" eb="22">
      <t>ヒカクテキ</t>
    </rPh>
    <rPh sb="41" eb="43">
      <t>コンゴ</t>
    </rPh>
    <rPh sb="44" eb="46">
      <t>ジンコウ</t>
    </rPh>
    <rPh sb="46" eb="48">
      <t>ゲンショウ</t>
    </rPh>
    <rPh sb="48" eb="49">
      <t>トウ</t>
    </rPh>
    <rPh sb="50" eb="52">
      <t>ケイエイ</t>
    </rPh>
    <rPh sb="52" eb="54">
      <t>カンキョウ</t>
    </rPh>
    <rPh sb="55" eb="57">
      <t>アッカ</t>
    </rPh>
    <rPh sb="58" eb="59">
      <t>フ</t>
    </rPh>
    <rPh sb="116" eb="118">
      <t>リュウイキ</t>
    </rPh>
    <rPh sb="118" eb="120">
      <t>コウキョウ</t>
    </rPh>
    <rPh sb="120" eb="123">
      <t>ゲスイドウ</t>
    </rPh>
    <rPh sb="125" eb="127">
      <t>セツゾク</t>
    </rPh>
    <rPh sb="143" eb="145">
      <t>ケントウ</t>
    </rPh>
    <phoneticPr fontId="1"/>
  </si>
  <si>
    <t>①経常収支比率は、使用料収入や一般会計繰入金等の収益で維持管理費や企業債利息を賄えており100%を超えているが、一般会計繰入金に依存している。
②累積欠損比率は0%であるが、一般会計繰入金に依存している。
③流動比率は流動資産が流動負債に対して3倍以上あり、短期的な債務に対する支払能力は確保されている。
④企業債残高対事業規模比率は、企業債は一般会計が負担することとなっているため、比率は0%となっている。
⑤経費回収率は、類似団体平均値を下回っており、使用料収入の確保と維持管理費の削減に努める必要がある。
⑥汚水処理原価は、類似団体平均値を超えているが、経費回収率が100%を下回っているため、維持管理費の削減に努める必要がある。
⑦施設利用率は、類似団体と比較して低水準である。町人口増加施策を所管する部門と連携し、区域内人口の増加を図る必要がある。
⑧水洗化率は平均値を上回り良好であるが、引き続き普及促進活動を行い、水洗化率向上に努める。</t>
    <rPh sb="1" eb="3">
      <t>ケイジョウ</t>
    </rPh>
    <rPh sb="3" eb="7">
      <t>シュウシヒリツ</t>
    </rPh>
    <rPh sb="9" eb="12">
      <t>シヨウリョウ</t>
    </rPh>
    <rPh sb="12" eb="14">
      <t>シュウニュウ</t>
    </rPh>
    <rPh sb="15" eb="19">
      <t>イッパンカイケイ</t>
    </rPh>
    <rPh sb="19" eb="22">
      <t>クリイレキン</t>
    </rPh>
    <rPh sb="22" eb="23">
      <t>トウ</t>
    </rPh>
    <rPh sb="24" eb="26">
      <t>シュウエキ</t>
    </rPh>
    <rPh sb="27" eb="31">
      <t>イジカンリ</t>
    </rPh>
    <rPh sb="31" eb="32">
      <t>ヒ</t>
    </rPh>
    <rPh sb="33" eb="36">
      <t>キギョウサイ</t>
    </rPh>
    <rPh sb="36" eb="38">
      <t>リソク</t>
    </rPh>
    <rPh sb="39" eb="40">
      <t>マカナ</t>
    </rPh>
    <rPh sb="49" eb="50">
      <t>コ</t>
    </rPh>
    <rPh sb="56" eb="60">
      <t>イッパンカイケイ</t>
    </rPh>
    <rPh sb="60" eb="63">
      <t>クリイレキン</t>
    </rPh>
    <rPh sb="64" eb="66">
      <t>イゾン</t>
    </rPh>
    <rPh sb="73" eb="75">
      <t>ルイセキ</t>
    </rPh>
    <rPh sb="75" eb="77">
      <t>ケッソン</t>
    </rPh>
    <rPh sb="77" eb="79">
      <t>ヒリツ</t>
    </rPh>
    <rPh sb="87" eb="91">
      <t>イッパンカイケイ</t>
    </rPh>
    <rPh sb="91" eb="94">
      <t>クリイレキン</t>
    </rPh>
    <rPh sb="95" eb="97">
      <t>イゾン</t>
    </rPh>
    <rPh sb="104" eb="106">
      <t>リュウドウ</t>
    </rPh>
    <rPh sb="106" eb="108">
      <t>ヒリツ</t>
    </rPh>
    <rPh sb="109" eb="111">
      <t>リュウドウ</t>
    </rPh>
    <rPh sb="111" eb="113">
      <t>シサン</t>
    </rPh>
    <rPh sb="114" eb="116">
      <t>リュウドウ</t>
    </rPh>
    <rPh sb="116" eb="118">
      <t>フサイ</t>
    </rPh>
    <rPh sb="119" eb="120">
      <t>タイ</t>
    </rPh>
    <rPh sb="123" eb="124">
      <t>バイ</t>
    </rPh>
    <rPh sb="124" eb="126">
      <t>イジョウ</t>
    </rPh>
    <rPh sb="129" eb="132">
      <t>タンキテキ</t>
    </rPh>
    <rPh sb="133" eb="135">
      <t>サイム</t>
    </rPh>
    <rPh sb="136" eb="137">
      <t>タイ</t>
    </rPh>
    <rPh sb="139" eb="141">
      <t>シハラ</t>
    </rPh>
    <rPh sb="141" eb="143">
      <t>ノウリョク</t>
    </rPh>
    <rPh sb="144" eb="146">
      <t>カクホ</t>
    </rPh>
    <rPh sb="154" eb="157">
      <t>キギョウサイ</t>
    </rPh>
    <rPh sb="157" eb="159">
      <t>ザンダカ</t>
    </rPh>
    <rPh sb="159" eb="160">
      <t>タイ</t>
    </rPh>
    <rPh sb="160" eb="162">
      <t>ジギョウ</t>
    </rPh>
    <rPh sb="162" eb="164">
      <t>キボ</t>
    </rPh>
    <rPh sb="164" eb="166">
      <t>ヒリツ</t>
    </rPh>
    <rPh sb="168" eb="171">
      <t>キギョウサイ</t>
    </rPh>
    <rPh sb="172" eb="176">
      <t>イッパンカイケイ</t>
    </rPh>
    <rPh sb="177" eb="179">
      <t>フタン</t>
    </rPh>
    <rPh sb="192" eb="194">
      <t>ヒリツ</t>
    </rPh>
    <rPh sb="206" eb="208">
      <t>ケイヒ</t>
    </rPh>
    <rPh sb="208" eb="211">
      <t>カイシュウリツ</t>
    </rPh>
    <rPh sb="213" eb="217">
      <t>ルイジダンタイ</t>
    </rPh>
    <rPh sb="217" eb="220">
      <t>ヘイキンチ</t>
    </rPh>
    <rPh sb="221" eb="223">
      <t>シタマワ</t>
    </rPh>
    <rPh sb="228" eb="231">
      <t>シヨウリョウ</t>
    </rPh>
    <rPh sb="231" eb="233">
      <t>シュウニュウ</t>
    </rPh>
    <rPh sb="234" eb="236">
      <t>カクホ</t>
    </rPh>
    <rPh sb="237" eb="242">
      <t>イジカンリヒ</t>
    </rPh>
    <rPh sb="243" eb="245">
      <t>サクゲン</t>
    </rPh>
    <rPh sb="246" eb="247">
      <t>ツト</t>
    </rPh>
    <rPh sb="249" eb="251">
      <t>ヒツヨウ</t>
    </rPh>
    <rPh sb="257" eb="259">
      <t>オスイ</t>
    </rPh>
    <rPh sb="259" eb="261">
      <t>ショリ</t>
    </rPh>
    <rPh sb="261" eb="263">
      <t>ゲンカ</t>
    </rPh>
    <rPh sb="265" eb="267">
      <t>ルイジ</t>
    </rPh>
    <rPh sb="267" eb="269">
      <t>ダンタイ</t>
    </rPh>
    <rPh sb="269" eb="272">
      <t>ヘイキンチ</t>
    </rPh>
    <rPh sb="273" eb="274">
      <t>コ</t>
    </rPh>
    <rPh sb="280" eb="285">
      <t>ケイヒカイシュウリツ</t>
    </rPh>
    <rPh sb="291" eb="293">
      <t>シタマワ</t>
    </rPh>
    <rPh sb="300" eb="305">
      <t>イジカンリヒ</t>
    </rPh>
    <rPh sb="306" eb="308">
      <t>サクゲン</t>
    </rPh>
    <rPh sb="309" eb="310">
      <t>ツト</t>
    </rPh>
    <rPh sb="312" eb="314">
      <t>ヒツヨウ</t>
    </rPh>
    <rPh sb="320" eb="322">
      <t>シセツ</t>
    </rPh>
    <rPh sb="322" eb="325">
      <t>リヨウリツ</t>
    </rPh>
    <rPh sb="327" eb="331">
      <t>ルイジダンタイ</t>
    </rPh>
    <rPh sb="332" eb="334">
      <t>ヒカク</t>
    </rPh>
    <rPh sb="336" eb="339">
      <t>テイスイジュン</t>
    </rPh>
    <rPh sb="343" eb="344">
      <t>マチ</t>
    </rPh>
    <rPh sb="344" eb="346">
      <t>ジンコウ</t>
    </rPh>
    <rPh sb="346" eb="348">
      <t>ゾウカ</t>
    </rPh>
    <rPh sb="348" eb="350">
      <t>セサク</t>
    </rPh>
    <rPh sb="351" eb="353">
      <t>ショカン</t>
    </rPh>
    <rPh sb="355" eb="357">
      <t>ブモン</t>
    </rPh>
    <rPh sb="358" eb="360">
      <t>レンケイ</t>
    </rPh>
    <rPh sb="362" eb="365">
      <t>クイキナイ</t>
    </rPh>
    <rPh sb="365" eb="367">
      <t>ジンコウ</t>
    </rPh>
    <rPh sb="368" eb="370">
      <t>ゾウカ</t>
    </rPh>
    <rPh sb="371" eb="372">
      <t>ハカ</t>
    </rPh>
    <rPh sb="373" eb="375">
      <t>ヒツヨウ</t>
    </rPh>
    <rPh sb="381" eb="384">
      <t>スイセンカ</t>
    </rPh>
    <rPh sb="386" eb="389">
      <t>ヘイキンチ</t>
    </rPh>
    <rPh sb="390" eb="392">
      <t>ウワマワ</t>
    </rPh>
    <rPh sb="393" eb="395">
      <t>リョウコウ</t>
    </rPh>
    <rPh sb="400" eb="401">
      <t>ヒ</t>
    </rPh>
    <rPh sb="402" eb="403">
      <t>ツヅ</t>
    </rPh>
    <rPh sb="404" eb="406">
      <t>フキュウ</t>
    </rPh>
    <rPh sb="406" eb="408">
      <t>ソクシン</t>
    </rPh>
    <rPh sb="408" eb="410">
      <t>カツドウ</t>
    </rPh>
    <rPh sb="411" eb="412">
      <t>オコナ</t>
    </rPh>
    <rPh sb="414" eb="418">
      <t>スイセンカリツ</t>
    </rPh>
    <rPh sb="418" eb="420">
      <t>コウジョウ</t>
    </rPh>
    <rPh sb="421" eb="422">
      <t>ツト</t>
    </rPh>
    <phoneticPr fontId="1"/>
  </si>
  <si>
    <t>①有形固定資産減価償却率は、法適用化後2年目であり、類似団体平均値よりも低い水準となっているが、終末処理施設は昭和61年3月に供用開始しているため、処理場は全体的に経年劣化が進行している。そのため、平成25年度に五霞町公共下水道長寿命化計画、平成30年度にストックマネジメント計画を策定し、計画的に老朽化対策を進めている。
②管渠老朽化比率は、法定耐用年数を超えた管渠が存在しないため0%である。
③管渠改善率は0%であるが、令和2年度に策定したストックマネジメント計画に基づき、定期的な点検や修繕により長寿命化に努める必要がある。</t>
    <rPh sb="1" eb="7">
      <t>ユウケイコテイシサン</t>
    </rPh>
    <rPh sb="7" eb="12">
      <t>ゲンカショウキャクリツ</t>
    </rPh>
    <rPh sb="14" eb="17">
      <t>ホウテキヨウ</t>
    </rPh>
    <rPh sb="17" eb="18">
      <t>カ</t>
    </rPh>
    <rPh sb="18" eb="19">
      <t>ゴ</t>
    </rPh>
    <rPh sb="20" eb="22">
      <t>ネンメ</t>
    </rPh>
    <rPh sb="26" eb="28">
      <t>ルイジ</t>
    </rPh>
    <rPh sb="28" eb="30">
      <t>ダンタイ</t>
    </rPh>
    <rPh sb="30" eb="33">
      <t>ヘイキンチ</t>
    </rPh>
    <rPh sb="36" eb="37">
      <t>ヒク</t>
    </rPh>
    <rPh sb="38" eb="40">
      <t>スイジュン</t>
    </rPh>
    <rPh sb="163" eb="165">
      <t>カンキョ</t>
    </rPh>
    <rPh sb="165" eb="168">
      <t>ロウキュウカ</t>
    </rPh>
    <rPh sb="168" eb="170">
      <t>ヒリツ</t>
    </rPh>
    <rPh sb="172" eb="178">
      <t>ホウテイタイヨウネンスウ</t>
    </rPh>
    <rPh sb="179" eb="180">
      <t>コ</t>
    </rPh>
    <rPh sb="182" eb="184">
      <t>カンキョ</t>
    </rPh>
    <rPh sb="185" eb="187">
      <t>ソンザイ</t>
    </rPh>
    <rPh sb="200" eb="202">
      <t>カンキョ</t>
    </rPh>
    <rPh sb="202" eb="205">
      <t>カイゼンリツ</t>
    </rPh>
    <rPh sb="213" eb="215">
      <t>レイワ</t>
    </rPh>
    <rPh sb="216" eb="218">
      <t>ネンド</t>
    </rPh>
    <rPh sb="219" eb="221">
      <t>サクテイ</t>
    </rPh>
    <rPh sb="233" eb="235">
      <t>ケイカク</t>
    </rPh>
    <rPh sb="236" eb="237">
      <t>モト</t>
    </rPh>
    <rPh sb="240" eb="243">
      <t>テイキテキ</t>
    </rPh>
    <rPh sb="244" eb="246">
      <t>テンケン</t>
    </rPh>
    <rPh sb="247" eb="249">
      <t>シュウゼン</t>
    </rPh>
    <rPh sb="252" eb="256">
      <t>チョウジュミョウカ</t>
    </rPh>
    <rPh sb="257" eb="258">
      <t>ツト</t>
    </rPh>
    <rPh sb="260" eb="26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</si>
</sst>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quot;#,##0.00"/>
    <numFmt numFmtId="178" formatCode="#,##0.00;&quot;△&quot;#,##0.00;&quot;-&quot;"/>
    <numFmt numFmtId="179" formatCode="#,##0;&quot;△&quot;#,##0"/>
    <numFmt numFmtId="180"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0" fontId="0" fillId="3" borderId="2" xfId="0" applyFill="1" applyBorder="1" applyAlignment="1">
      <alignment vertical="center" shrinkToFit="1"/>
    </xf>
    <xf numFmtId="177" fontId="0" fillId="5" borderId="2" xfId="1" applyNumberFormat="1" applyFont="1" applyFill="1" applyBorder="1" applyAlignment="1">
      <alignment vertical="center" shrinkToFit="1"/>
    </xf>
    <xf numFmtId="177"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78"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9" fontId="3" fillId="0" borderId="2" xfId="0" applyNumberFormat="1" applyFont="1" applyBorder="1" applyAlignment="1" applyProtection="1">
      <alignment horizontal="center" vertical="center"/>
      <protection hidden="1"/>
    </xf>
    <xf numFmtId="177"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702-49F1-BF5D-DF83EB8847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0.15</c:v>
                </c:pt>
              </c:numCache>
            </c:numRef>
          </c:val>
          <c:smooth val="0"/>
          <c:extLst>
            <c:ext xmlns:c16="http://schemas.microsoft.com/office/drawing/2014/chart" uri="{C3380CC4-5D6E-409C-BE32-E72D297353CC}">
              <c16:uniqueId val="{00000001-E702-49F1-BF5D-DF83EB8847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27.18</c:v>
                </c:pt>
                <c:pt idx="4">
                  <c:v>24.47</c:v>
                </c:pt>
              </c:numCache>
            </c:numRef>
          </c:val>
          <c:extLst>
            <c:ext xmlns:c16="http://schemas.microsoft.com/office/drawing/2014/chart" uri="{C3380CC4-5D6E-409C-BE32-E72D297353CC}">
              <c16:uniqueId val="{00000000-6ACE-490D-9765-E8BF1FFD67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56.51</c:v>
                </c:pt>
                <c:pt idx="4">
                  <c:v>56.85</c:v>
                </c:pt>
              </c:numCache>
            </c:numRef>
          </c:val>
          <c:smooth val="0"/>
          <c:extLst>
            <c:ext xmlns:c16="http://schemas.microsoft.com/office/drawing/2014/chart" uri="{C3380CC4-5D6E-409C-BE32-E72D297353CC}">
              <c16:uniqueId val="{00000001-6ACE-490D-9765-E8BF1FFD67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99.17</c:v>
                </c:pt>
                <c:pt idx="4">
                  <c:v>99.13</c:v>
                </c:pt>
              </c:numCache>
            </c:numRef>
          </c:val>
          <c:extLst>
            <c:ext xmlns:c16="http://schemas.microsoft.com/office/drawing/2014/chart" uri="{C3380CC4-5D6E-409C-BE32-E72D297353CC}">
              <c16:uniqueId val="{00000000-33D6-41A1-99A0-20658DB2A0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90.62</c:v>
                </c:pt>
                <c:pt idx="4">
                  <c:v>90.79</c:v>
                </c:pt>
              </c:numCache>
            </c:numRef>
          </c:val>
          <c:smooth val="0"/>
          <c:extLst>
            <c:ext xmlns:c16="http://schemas.microsoft.com/office/drawing/2014/chart" uri="{C3380CC4-5D6E-409C-BE32-E72D297353CC}">
              <c16:uniqueId val="{00000001-33D6-41A1-99A0-20658DB2A0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111.72</c:v>
                </c:pt>
                <c:pt idx="4">
                  <c:v>107.31</c:v>
                </c:pt>
              </c:numCache>
            </c:numRef>
          </c:val>
          <c:extLst>
            <c:ext xmlns:c16="http://schemas.microsoft.com/office/drawing/2014/chart" uri="{C3380CC4-5D6E-409C-BE32-E72D297353CC}">
              <c16:uniqueId val="{00000000-DC03-4A9D-ABCE-56BA281555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106.53</c:v>
                </c:pt>
                <c:pt idx="4">
                  <c:v>105.5</c:v>
                </c:pt>
              </c:numCache>
            </c:numRef>
          </c:val>
          <c:smooth val="0"/>
          <c:extLst>
            <c:ext xmlns:c16="http://schemas.microsoft.com/office/drawing/2014/chart" uri="{C3380CC4-5D6E-409C-BE32-E72D297353CC}">
              <c16:uniqueId val="{00000001-DC03-4A9D-ABCE-56BA281555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5.24</c:v>
                </c:pt>
                <c:pt idx="4">
                  <c:v>11.11</c:v>
                </c:pt>
              </c:numCache>
            </c:numRef>
          </c:val>
          <c:extLst>
            <c:ext xmlns:c16="http://schemas.microsoft.com/office/drawing/2014/chart" uri="{C3380CC4-5D6E-409C-BE32-E72D297353CC}">
              <c16:uniqueId val="{00000000-AB62-49F0-BE62-6E7C2EF12F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c:v>
                </c:pt>
                <c:pt idx="4">
                  <c:v>28.47</c:v>
                </c:pt>
              </c:numCache>
            </c:numRef>
          </c:val>
          <c:smooth val="0"/>
          <c:extLst>
            <c:ext xmlns:c16="http://schemas.microsoft.com/office/drawing/2014/chart" uri="{C3380CC4-5D6E-409C-BE32-E72D297353CC}">
              <c16:uniqueId val="{00000001-AB62-49F0-BE62-6E7C2EF12F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C6A-4E8C-9A6F-EE18B9C817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2.08</c:v>
                </c:pt>
                <c:pt idx="4">
                  <c:v>1.87</c:v>
                </c:pt>
              </c:numCache>
            </c:numRef>
          </c:val>
          <c:smooth val="0"/>
          <c:extLst>
            <c:ext xmlns:c16="http://schemas.microsoft.com/office/drawing/2014/chart" uri="{C3380CC4-5D6E-409C-BE32-E72D297353CC}">
              <c16:uniqueId val="{00000001-CC6A-4E8C-9A6F-EE18B9C817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6EE-48DF-AAF4-B58C665F26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18.41</c:v>
                </c:pt>
                <c:pt idx="4">
                  <c:v>16.91</c:v>
                </c:pt>
              </c:numCache>
            </c:numRef>
          </c:val>
          <c:smooth val="0"/>
          <c:extLst>
            <c:ext xmlns:c16="http://schemas.microsoft.com/office/drawing/2014/chart" uri="{C3380CC4-5D6E-409C-BE32-E72D297353CC}">
              <c16:uniqueId val="{00000001-06EE-48DF-AAF4-B58C665F26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316.13</c:v>
                </c:pt>
                <c:pt idx="4">
                  <c:v>317.89999999999998</c:v>
                </c:pt>
              </c:numCache>
            </c:numRef>
          </c:val>
          <c:extLst>
            <c:ext xmlns:c16="http://schemas.microsoft.com/office/drawing/2014/chart" uri="{C3380CC4-5D6E-409C-BE32-E72D297353CC}">
              <c16:uniqueId val="{00000000-0BF1-4091-B1AD-8487496237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74.790000000000006</c:v>
                </c:pt>
                <c:pt idx="4">
                  <c:v>73.930000000000007</c:v>
                </c:pt>
              </c:numCache>
            </c:numRef>
          </c:val>
          <c:smooth val="0"/>
          <c:extLst>
            <c:ext xmlns:c16="http://schemas.microsoft.com/office/drawing/2014/chart" uri="{C3380CC4-5D6E-409C-BE32-E72D297353CC}">
              <c16:uniqueId val="{00000001-0BF1-4091-B1AD-8487496237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D62-4BB3-A3DE-18C2EFC9AC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767.56</c:v>
                </c:pt>
                <c:pt idx="4">
                  <c:v>795.22</c:v>
                </c:pt>
              </c:numCache>
            </c:numRef>
          </c:val>
          <c:smooth val="0"/>
          <c:extLst>
            <c:ext xmlns:c16="http://schemas.microsoft.com/office/drawing/2014/chart" uri="{C3380CC4-5D6E-409C-BE32-E72D297353CC}">
              <c16:uniqueId val="{00000001-5D62-4BB3-A3DE-18C2EFC9AC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92.12</c:v>
                </c:pt>
                <c:pt idx="4">
                  <c:v>86.77</c:v>
                </c:pt>
              </c:numCache>
            </c:numRef>
          </c:val>
          <c:extLst>
            <c:ext xmlns:c16="http://schemas.microsoft.com/office/drawing/2014/chart" uri="{C3380CC4-5D6E-409C-BE32-E72D297353CC}">
              <c16:uniqueId val="{00000000-809E-4123-90B4-8F69031D20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90.23</c:v>
                </c:pt>
                <c:pt idx="4">
                  <c:v>90.78</c:v>
                </c:pt>
              </c:numCache>
            </c:numRef>
          </c:val>
          <c:smooth val="0"/>
          <c:extLst>
            <c:ext xmlns:c16="http://schemas.microsoft.com/office/drawing/2014/chart" uri="{C3380CC4-5D6E-409C-BE32-E72D297353CC}">
              <c16:uniqueId val="{00000001-809E-4123-90B4-8F69031D20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162.74</c:v>
                </c:pt>
                <c:pt idx="4">
                  <c:v>173.24</c:v>
                </c:pt>
              </c:numCache>
            </c:numRef>
          </c:val>
          <c:extLst>
            <c:ext xmlns:c16="http://schemas.microsoft.com/office/drawing/2014/chart" uri="{C3380CC4-5D6E-409C-BE32-E72D297353CC}">
              <c16:uniqueId val="{00000000-8A21-4F68-A502-060036B72E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170.2</c:v>
                </c:pt>
                <c:pt idx="4">
                  <c:v>170.83</c:v>
                </c:pt>
              </c:numCache>
            </c:numRef>
          </c:val>
          <c:smooth val="0"/>
          <c:extLst>
            <c:ext xmlns:c16="http://schemas.microsoft.com/office/drawing/2014/chart" uri="{C3380CC4-5D6E-409C-BE32-E72D297353CC}">
              <c16:uniqueId val="{00000001-8A21-4F68-A502-060036B72E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茨城県　五霞町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3</v>
      </c>
      <c r="C7" s="56"/>
      <c r="D7" s="56"/>
      <c r="E7" s="56"/>
      <c r="F7" s="56"/>
      <c r="G7" s="56"/>
      <c r="H7" s="56"/>
      <c r="I7" s="56" t="s">
        <v>12</v>
      </c>
      <c r="J7" s="56"/>
      <c r="K7" s="56"/>
      <c r="L7" s="56"/>
      <c r="M7" s="56"/>
      <c r="N7" s="56"/>
      <c r="O7" s="56"/>
      <c r="P7" s="56" t="s">
        <v>4</v>
      </c>
      <c r="Q7" s="56"/>
      <c r="R7" s="56"/>
      <c r="S7" s="56"/>
      <c r="T7" s="56"/>
      <c r="U7" s="56"/>
      <c r="V7" s="56"/>
      <c r="W7" s="56" t="s">
        <v>14</v>
      </c>
      <c r="X7" s="56"/>
      <c r="Y7" s="56"/>
      <c r="Z7" s="56"/>
      <c r="AA7" s="56"/>
      <c r="AB7" s="56"/>
      <c r="AC7" s="56"/>
      <c r="AD7" s="56" t="s">
        <v>7</v>
      </c>
      <c r="AE7" s="56"/>
      <c r="AF7" s="56"/>
      <c r="AG7" s="56"/>
      <c r="AH7" s="56"/>
      <c r="AI7" s="56"/>
      <c r="AJ7" s="56"/>
      <c r="AK7" s="3"/>
      <c r="AL7" s="56" t="s">
        <v>16</v>
      </c>
      <c r="AM7" s="56"/>
      <c r="AN7" s="56"/>
      <c r="AO7" s="56"/>
      <c r="AP7" s="56"/>
      <c r="AQ7" s="56"/>
      <c r="AR7" s="56"/>
      <c r="AS7" s="56"/>
      <c r="AT7" s="56" t="s">
        <v>8</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50">
        <f>データ!S6</f>
        <v>7933</v>
      </c>
      <c r="AM8" s="50"/>
      <c r="AN8" s="50"/>
      <c r="AO8" s="50"/>
      <c r="AP8" s="50"/>
      <c r="AQ8" s="50"/>
      <c r="AR8" s="50"/>
      <c r="AS8" s="50"/>
      <c r="AT8" s="51">
        <f>データ!T6</f>
        <v>23.11</v>
      </c>
      <c r="AU8" s="51"/>
      <c r="AV8" s="51"/>
      <c r="AW8" s="51"/>
      <c r="AX8" s="51"/>
      <c r="AY8" s="51"/>
      <c r="AZ8" s="51"/>
      <c r="BA8" s="51"/>
      <c r="BB8" s="51">
        <f>データ!U6</f>
        <v>343.27</v>
      </c>
      <c r="BC8" s="51"/>
      <c r="BD8" s="51"/>
      <c r="BE8" s="51"/>
      <c r="BF8" s="51"/>
      <c r="BG8" s="51"/>
      <c r="BH8" s="51"/>
      <c r="BI8" s="51"/>
      <c r="BJ8" s="3"/>
      <c r="BK8" s="3"/>
      <c r="BL8" s="61" t="s">
        <v>13</v>
      </c>
      <c r="BM8" s="62"/>
      <c r="BN8" s="63" t="s">
        <v>20</v>
      </c>
      <c r="BO8" s="63"/>
      <c r="BP8" s="63"/>
      <c r="BQ8" s="63"/>
      <c r="BR8" s="63"/>
      <c r="BS8" s="63"/>
      <c r="BT8" s="63"/>
      <c r="BU8" s="63"/>
      <c r="BV8" s="63"/>
      <c r="BW8" s="63"/>
      <c r="BX8" s="63"/>
      <c r="BY8" s="64"/>
    </row>
    <row r="9" spans="1:78" ht="18.75" customHeight="1" x14ac:dyDescent="0.15">
      <c r="A9" s="2"/>
      <c r="B9" s="56" t="s">
        <v>21</v>
      </c>
      <c r="C9" s="56"/>
      <c r="D9" s="56"/>
      <c r="E9" s="56"/>
      <c r="F9" s="56"/>
      <c r="G9" s="56"/>
      <c r="H9" s="56"/>
      <c r="I9" s="56" t="s">
        <v>23</v>
      </c>
      <c r="J9" s="56"/>
      <c r="K9" s="56"/>
      <c r="L9" s="56"/>
      <c r="M9" s="56"/>
      <c r="N9" s="56"/>
      <c r="O9" s="56"/>
      <c r="P9" s="56" t="s">
        <v>24</v>
      </c>
      <c r="Q9" s="56"/>
      <c r="R9" s="56"/>
      <c r="S9" s="56"/>
      <c r="T9" s="56"/>
      <c r="U9" s="56"/>
      <c r="V9" s="56"/>
      <c r="W9" s="56" t="s">
        <v>27</v>
      </c>
      <c r="X9" s="56"/>
      <c r="Y9" s="56"/>
      <c r="Z9" s="56"/>
      <c r="AA9" s="56"/>
      <c r="AB9" s="56"/>
      <c r="AC9" s="56"/>
      <c r="AD9" s="56" t="s">
        <v>22</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31</v>
      </c>
      <c r="BC9" s="56"/>
      <c r="BD9" s="56"/>
      <c r="BE9" s="56"/>
      <c r="BF9" s="56"/>
      <c r="BG9" s="56"/>
      <c r="BH9" s="56"/>
      <c r="BI9" s="56"/>
      <c r="BJ9" s="3"/>
      <c r="BK9" s="3"/>
      <c r="BL9" s="57" t="s">
        <v>34</v>
      </c>
      <c r="BM9" s="58"/>
      <c r="BN9" s="59" t="s">
        <v>35</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72.75</v>
      </c>
      <c r="J10" s="51"/>
      <c r="K10" s="51"/>
      <c r="L10" s="51"/>
      <c r="M10" s="51"/>
      <c r="N10" s="51"/>
      <c r="O10" s="51"/>
      <c r="P10" s="51">
        <f>データ!P6</f>
        <v>34.880000000000003</v>
      </c>
      <c r="Q10" s="51"/>
      <c r="R10" s="51"/>
      <c r="S10" s="51"/>
      <c r="T10" s="51"/>
      <c r="U10" s="51"/>
      <c r="V10" s="51"/>
      <c r="W10" s="51">
        <f>データ!Q6</f>
        <v>83.53</v>
      </c>
      <c r="X10" s="51"/>
      <c r="Y10" s="51"/>
      <c r="Z10" s="51"/>
      <c r="AA10" s="51"/>
      <c r="AB10" s="51"/>
      <c r="AC10" s="51"/>
      <c r="AD10" s="50">
        <f>データ!R6</f>
        <v>2970</v>
      </c>
      <c r="AE10" s="50"/>
      <c r="AF10" s="50"/>
      <c r="AG10" s="50"/>
      <c r="AH10" s="50"/>
      <c r="AI10" s="50"/>
      <c r="AJ10" s="50"/>
      <c r="AK10" s="2"/>
      <c r="AL10" s="50">
        <f>データ!V6</f>
        <v>2744</v>
      </c>
      <c r="AM10" s="50"/>
      <c r="AN10" s="50"/>
      <c r="AO10" s="50"/>
      <c r="AP10" s="50"/>
      <c r="AQ10" s="50"/>
      <c r="AR10" s="50"/>
      <c r="AS10" s="50"/>
      <c r="AT10" s="51">
        <f>データ!W6</f>
        <v>0.73</v>
      </c>
      <c r="AU10" s="51"/>
      <c r="AV10" s="51"/>
      <c r="AW10" s="51"/>
      <c r="AX10" s="51"/>
      <c r="AY10" s="51"/>
      <c r="AZ10" s="51"/>
      <c r="BA10" s="51"/>
      <c r="BB10" s="51">
        <f>データ!X6</f>
        <v>3758.9</v>
      </c>
      <c r="BC10" s="51"/>
      <c r="BD10" s="51"/>
      <c r="BE10" s="51"/>
      <c r="BF10" s="51"/>
      <c r="BG10" s="51"/>
      <c r="BH10" s="51"/>
      <c r="BI10" s="51"/>
      <c r="BJ10" s="2"/>
      <c r="BK10" s="2"/>
      <c r="BL10" s="52" t="s">
        <v>37</v>
      </c>
      <c r="BM10" s="53"/>
      <c r="BN10" s="54" t="s">
        <v>38</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113</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111</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PkE4tE4ePFGOg/pdNcQn47R7TV6GHkknUgc/E23J9gdZI1w7/tjO4B8Yhm6b7Sebj7KSyWVmjNz2COHa0MgJwQ==" saltValue="G2NhDMFUEueLm7phE76YR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1" t="s">
        <v>60</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62</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85421</v>
      </c>
      <c r="D6" s="19">
        <f t="shared" si="1"/>
        <v>46</v>
      </c>
      <c r="E6" s="19">
        <f t="shared" si="1"/>
        <v>17</v>
      </c>
      <c r="F6" s="19">
        <f t="shared" si="1"/>
        <v>1</v>
      </c>
      <c r="G6" s="19">
        <f t="shared" si="1"/>
        <v>0</v>
      </c>
      <c r="H6" s="19" t="str">
        <f t="shared" si="1"/>
        <v>茨城県　五霞町</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72.75</v>
      </c>
      <c r="P6" s="23">
        <f t="shared" si="1"/>
        <v>34.880000000000003</v>
      </c>
      <c r="Q6" s="23">
        <f t="shared" si="1"/>
        <v>83.53</v>
      </c>
      <c r="R6" s="23">
        <f t="shared" si="1"/>
        <v>2970</v>
      </c>
      <c r="S6" s="23">
        <f t="shared" si="1"/>
        <v>7933</v>
      </c>
      <c r="T6" s="23">
        <f t="shared" si="1"/>
        <v>23.11</v>
      </c>
      <c r="U6" s="23">
        <f t="shared" si="1"/>
        <v>343.27</v>
      </c>
      <c r="V6" s="23">
        <f t="shared" si="1"/>
        <v>2744</v>
      </c>
      <c r="W6" s="23">
        <f t="shared" si="1"/>
        <v>0.73</v>
      </c>
      <c r="X6" s="23">
        <f t="shared" si="1"/>
        <v>3758.9</v>
      </c>
      <c r="Y6" s="27" t="str">
        <f t="shared" ref="Y6:AH6" si="2">IF(Y7="",NA(),Y7)</f>
        <v>-</v>
      </c>
      <c r="Z6" s="27" t="str">
        <f t="shared" si="2"/>
        <v>-</v>
      </c>
      <c r="AA6" s="27" t="str">
        <f t="shared" si="2"/>
        <v>-</v>
      </c>
      <c r="AB6" s="27">
        <f t="shared" si="2"/>
        <v>111.72</v>
      </c>
      <c r="AC6" s="27">
        <f t="shared" si="2"/>
        <v>107.31</v>
      </c>
      <c r="AD6" s="27" t="str">
        <f t="shared" si="2"/>
        <v>-</v>
      </c>
      <c r="AE6" s="27" t="str">
        <f t="shared" si="2"/>
        <v>-</v>
      </c>
      <c r="AF6" s="27" t="str">
        <f t="shared" si="2"/>
        <v>-</v>
      </c>
      <c r="AG6" s="27">
        <f t="shared" si="2"/>
        <v>106.53</v>
      </c>
      <c r="AH6" s="27">
        <f t="shared" si="2"/>
        <v>105.5</v>
      </c>
      <c r="AI6" s="23" t="str">
        <f>IF(AI7="","",IF(AI7="-","【-】","【"&amp;SUBSTITUTE(TEXT(AI7,"#,##0.00"),"-","△")&amp;"】"))</f>
        <v>【105.36】</v>
      </c>
      <c r="AJ6" s="27" t="str">
        <f t="shared" ref="AJ6:AS6" si="3">IF(AJ7="",NA(),AJ7)</f>
        <v>-</v>
      </c>
      <c r="AK6" s="27" t="str">
        <f t="shared" si="3"/>
        <v>-</v>
      </c>
      <c r="AL6" s="27" t="str">
        <f t="shared" si="3"/>
        <v>-</v>
      </c>
      <c r="AM6" s="23">
        <f t="shared" si="3"/>
        <v>0</v>
      </c>
      <c r="AN6" s="23">
        <f t="shared" si="3"/>
        <v>0</v>
      </c>
      <c r="AO6" s="27" t="str">
        <f t="shared" si="3"/>
        <v>-</v>
      </c>
      <c r="AP6" s="27" t="str">
        <f t="shared" si="3"/>
        <v>-</v>
      </c>
      <c r="AQ6" s="27" t="str">
        <f t="shared" si="3"/>
        <v>-</v>
      </c>
      <c r="AR6" s="27">
        <f t="shared" si="3"/>
        <v>18.41</v>
      </c>
      <c r="AS6" s="27">
        <f t="shared" si="3"/>
        <v>16.91</v>
      </c>
      <c r="AT6" s="23" t="str">
        <f>IF(AT7="","",IF(AT7="-","【-】","【"&amp;SUBSTITUTE(TEXT(AT7,"#,##0.00"),"-","△")&amp;"】"))</f>
        <v>【3.12】</v>
      </c>
      <c r="AU6" s="27" t="str">
        <f t="shared" ref="AU6:BD6" si="4">IF(AU7="",NA(),AU7)</f>
        <v>-</v>
      </c>
      <c r="AV6" s="27" t="str">
        <f t="shared" si="4"/>
        <v>-</v>
      </c>
      <c r="AW6" s="27" t="str">
        <f t="shared" si="4"/>
        <v>-</v>
      </c>
      <c r="AX6" s="27">
        <f t="shared" si="4"/>
        <v>316.13</v>
      </c>
      <c r="AY6" s="27">
        <f t="shared" si="4"/>
        <v>317.89999999999998</v>
      </c>
      <c r="AZ6" s="27" t="str">
        <f t="shared" si="4"/>
        <v>-</v>
      </c>
      <c r="BA6" s="27" t="str">
        <f t="shared" si="4"/>
        <v>-</v>
      </c>
      <c r="BB6" s="27" t="str">
        <f t="shared" si="4"/>
        <v>-</v>
      </c>
      <c r="BC6" s="27">
        <f t="shared" si="4"/>
        <v>74.790000000000006</v>
      </c>
      <c r="BD6" s="27">
        <f t="shared" si="4"/>
        <v>73.930000000000007</v>
      </c>
      <c r="BE6" s="23" t="str">
        <f>IF(BE7="","",IF(BE7="-","【-】","【"&amp;SUBSTITUTE(TEXT(BE7,"#,##0.00"),"-","△")&amp;"】"))</f>
        <v>【82.75】</v>
      </c>
      <c r="BF6" s="27" t="str">
        <f t="shared" ref="BF6:BO6" si="5">IF(BF7="",NA(),BF7)</f>
        <v>-</v>
      </c>
      <c r="BG6" s="27" t="str">
        <f t="shared" si="5"/>
        <v>-</v>
      </c>
      <c r="BH6" s="27" t="str">
        <f t="shared" si="5"/>
        <v>-</v>
      </c>
      <c r="BI6" s="23">
        <f t="shared" si="5"/>
        <v>0</v>
      </c>
      <c r="BJ6" s="23">
        <f t="shared" si="5"/>
        <v>0</v>
      </c>
      <c r="BK6" s="27" t="str">
        <f t="shared" si="5"/>
        <v>-</v>
      </c>
      <c r="BL6" s="27" t="str">
        <f t="shared" si="5"/>
        <v>-</v>
      </c>
      <c r="BM6" s="27" t="str">
        <f t="shared" si="5"/>
        <v>-</v>
      </c>
      <c r="BN6" s="27">
        <f t="shared" si="5"/>
        <v>767.56</v>
      </c>
      <c r="BO6" s="27">
        <f t="shared" si="5"/>
        <v>795.22</v>
      </c>
      <c r="BP6" s="23" t="str">
        <f>IF(BP7="","",IF(BP7="-","【-】","【"&amp;SUBSTITUTE(TEXT(BP7,"#,##0.00"),"-","△")&amp;"】"))</f>
        <v>【602.56】</v>
      </c>
      <c r="BQ6" s="27" t="str">
        <f t="shared" ref="BQ6:BZ6" si="6">IF(BQ7="",NA(),BQ7)</f>
        <v>-</v>
      </c>
      <c r="BR6" s="27" t="str">
        <f t="shared" si="6"/>
        <v>-</v>
      </c>
      <c r="BS6" s="27" t="str">
        <f t="shared" si="6"/>
        <v>-</v>
      </c>
      <c r="BT6" s="27">
        <f t="shared" si="6"/>
        <v>92.12</v>
      </c>
      <c r="BU6" s="27">
        <f t="shared" si="6"/>
        <v>86.77</v>
      </c>
      <c r="BV6" s="27" t="str">
        <f t="shared" si="6"/>
        <v>-</v>
      </c>
      <c r="BW6" s="27" t="str">
        <f t="shared" si="6"/>
        <v>-</v>
      </c>
      <c r="BX6" s="27" t="str">
        <f t="shared" si="6"/>
        <v>-</v>
      </c>
      <c r="BY6" s="27">
        <f t="shared" si="6"/>
        <v>90.23</v>
      </c>
      <c r="BZ6" s="27">
        <f t="shared" si="6"/>
        <v>90.78</v>
      </c>
      <c r="CA6" s="23" t="str">
        <f>IF(CA7="","",IF(CA7="-","【-】","【"&amp;SUBSTITUTE(TEXT(CA7,"#,##0.00"),"-","△")&amp;"】"))</f>
        <v>【97.94】</v>
      </c>
      <c r="CB6" s="27" t="str">
        <f t="shared" ref="CB6:CK6" si="7">IF(CB7="",NA(),CB7)</f>
        <v>-</v>
      </c>
      <c r="CC6" s="27" t="str">
        <f t="shared" si="7"/>
        <v>-</v>
      </c>
      <c r="CD6" s="27" t="str">
        <f t="shared" si="7"/>
        <v>-</v>
      </c>
      <c r="CE6" s="27">
        <f t="shared" si="7"/>
        <v>162.74</v>
      </c>
      <c r="CF6" s="27">
        <f t="shared" si="7"/>
        <v>173.24</v>
      </c>
      <c r="CG6" s="27" t="str">
        <f t="shared" si="7"/>
        <v>-</v>
      </c>
      <c r="CH6" s="27" t="str">
        <f t="shared" si="7"/>
        <v>-</v>
      </c>
      <c r="CI6" s="27" t="str">
        <f t="shared" si="7"/>
        <v>-</v>
      </c>
      <c r="CJ6" s="27">
        <f t="shared" si="7"/>
        <v>170.2</v>
      </c>
      <c r="CK6" s="27">
        <f t="shared" si="7"/>
        <v>170.83</v>
      </c>
      <c r="CL6" s="23" t="str">
        <f>IF(CL7="","",IF(CL7="-","【-】","【"&amp;SUBSTITUTE(TEXT(CL7,"#,##0.00"),"-","△")&amp;"】"))</f>
        <v>【140.98】</v>
      </c>
      <c r="CM6" s="27" t="str">
        <f t="shared" ref="CM6:CV6" si="8">IF(CM7="",NA(),CM7)</f>
        <v>-</v>
      </c>
      <c r="CN6" s="27" t="str">
        <f t="shared" si="8"/>
        <v>-</v>
      </c>
      <c r="CO6" s="27" t="str">
        <f t="shared" si="8"/>
        <v>-</v>
      </c>
      <c r="CP6" s="27">
        <f t="shared" si="8"/>
        <v>27.18</v>
      </c>
      <c r="CQ6" s="27">
        <f t="shared" si="8"/>
        <v>24.47</v>
      </c>
      <c r="CR6" s="27" t="str">
        <f t="shared" si="8"/>
        <v>-</v>
      </c>
      <c r="CS6" s="27" t="str">
        <f t="shared" si="8"/>
        <v>-</v>
      </c>
      <c r="CT6" s="27" t="str">
        <f t="shared" si="8"/>
        <v>-</v>
      </c>
      <c r="CU6" s="27">
        <f t="shared" si="8"/>
        <v>56.51</v>
      </c>
      <c r="CV6" s="27">
        <f t="shared" si="8"/>
        <v>56.85</v>
      </c>
      <c r="CW6" s="23" t="str">
        <f>IF(CW7="","",IF(CW7="-","【-】","【"&amp;SUBSTITUTE(TEXT(CW7,"#,##0.00"),"-","△")&amp;"】"))</f>
        <v>【60.13】</v>
      </c>
      <c r="CX6" s="27" t="str">
        <f t="shared" ref="CX6:DG6" si="9">IF(CX7="",NA(),CX7)</f>
        <v>-</v>
      </c>
      <c r="CY6" s="27" t="str">
        <f t="shared" si="9"/>
        <v>-</v>
      </c>
      <c r="CZ6" s="27" t="str">
        <f t="shared" si="9"/>
        <v>-</v>
      </c>
      <c r="DA6" s="27">
        <f t="shared" si="9"/>
        <v>99.17</v>
      </c>
      <c r="DB6" s="27">
        <f t="shared" si="9"/>
        <v>99.13</v>
      </c>
      <c r="DC6" s="27" t="str">
        <f t="shared" si="9"/>
        <v>-</v>
      </c>
      <c r="DD6" s="27" t="str">
        <f t="shared" si="9"/>
        <v>-</v>
      </c>
      <c r="DE6" s="27" t="str">
        <f t="shared" si="9"/>
        <v>-</v>
      </c>
      <c r="DF6" s="27">
        <f t="shared" si="9"/>
        <v>90.62</v>
      </c>
      <c r="DG6" s="27">
        <f t="shared" si="9"/>
        <v>90.79</v>
      </c>
      <c r="DH6" s="23" t="str">
        <f>IF(DH7="","",IF(DH7="-","【-】","【"&amp;SUBSTITUTE(TEXT(DH7,"#,##0.00"),"-","△")&amp;"】"))</f>
        <v>【96.00】</v>
      </c>
      <c r="DI6" s="27" t="str">
        <f t="shared" ref="DI6:DR6" si="10">IF(DI7="",NA(),DI7)</f>
        <v>-</v>
      </c>
      <c r="DJ6" s="27" t="str">
        <f t="shared" si="10"/>
        <v>-</v>
      </c>
      <c r="DK6" s="27" t="str">
        <f t="shared" si="10"/>
        <v>-</v>
      </c>
      <c r="DL6" s="27">
        <f t="shared" si="10"/>
        <v>5.24</v>
      </c>
      <c r="DM6" s="27">
        <f t="shared" si="10"/>
        <v>11.11</v>
      </c>
      <c r="DN6" s="27" t="str">
        <f t="shared" si="10"/>
        <v>-</v>
      </c>
      <c r="DO6" s="27" t="str">
        <f t="shared" si="10"/>
        <v>-</v>
      </c>
      <c r="DP6" s="27" t="str">
        <f t="shared" si="10"/>
        <v>-</v>
      </c>
      <c r="DQ6" s="27">
        <f t="shared" si="10"/>
        <v>26.9</v>
      </c>
      <c r="DR6" s="27">
        <f t="shared" si="10"/>
        <v>28.47</v>
      </c>
      <c r="DS6" s="23" t="str">
        <f>IF(DS7="","",IF(DS7="-","【-】","【"&amp;SUBSTITUTE(TEXT(DS7,"#,##0.00"),"-","△")&amp;"】"))</f>
        <v>【42.20】</v>
      </c>
      <c r="DT6" s="27" t="str">
        <f t="shared" ref="DT6:EC6" si="11">IF(DT7="",NA(),DT7)</f>
        <v>-</v>
      </c>
      <c r="DU6" s="27" t="str">
        <f t="shared" si="11"/>
        <v>-</v>
      </c>
      <c r="DV6" s="27" t="str">
        <f t="shared" si="11"/>
        <v>-</v>
      </c>
      <c r="DW6" s="23">
        <f t="shared" si="11"/>
        <v>0</v>
      </c>
      <c r="DX6" s="23">
        <f t="shared" si="11"/>
        <v>0</v>
      </c>
      <c r="DY6" s="27" t="str">
        <f t="shared" si="11"/>
        <v>-</v>
      </c>
      <c r="DZ6" s="27" t="str">
        <f t="shared" si="11"/>
        <v>-</v>
      </c>
      <c r="EA6" s="27" t="str">
        <f t="shared" si="11"/>
        <v>-</v>
      </c>
      <c r="EB6" s="27">
        <f t="shared" si="11"/>
        <v>2.08</v>
      </c>
      <c r="EC6" s="27">
        <f t="shared" si="11"/>
        <v>1.87</v>
      </c>
      <c r="ED6" s="23" t="str">
        <f>IF(ED7="","",IF(ED7="-","【-】","【"&amp;SUBSTITUTE(TEXT(ED7,"#,##0.00"),"-","△")&amp;"】"))</f>
        <v>【9.46】</v>
      </c>
      <c r="EE6" s="27" t="str">
        <f t="shared" ref="EE6:EN6" si="12">IF(EE7="",NA(),EE7)</f>
        <v>-</v>
      </c>
      <c r="EF6" s="27" t="str">
        <f t="shared" si="12"/>
        <v>-</v>
      </c>
      <c r="EG6" s="27" t="str">
        <f t="shared" si="12"/>
        <v>-</v>
      </c>
      <c r="EH6" s="23">
        <f t="shared" si="12"/>
        <v>0</v>
      </c>
      <c r="EI6" s="23">
        <f t="shared" si="12"/>
        <v>0</v>
      </c>
      <c r="EJ6" s="27" t="str">
        <f t="shared" si="12"/>
        <v>-</v>
      </c>
      <c r="EK6" s="27" t="str">
        <f t="shared" si="12"/>
        <v>-</v>
      </c>
      <c r="EL6" s="27" t="str">
        <f t="shared" si="12"/>
        <v>-</v>
      </c>
      <c r="EM6" s="27">
        <f t="shared" si="12"/>
        <v>0.09</v>
      </c>
      <c r="EN6" s="27">
        <f t="shared" si="12"/>
        <v>0.15</v>
      </c>
      <c r="EO6" s="23" t="str">
        <f>IF(EO7="","",IF(EO7="-","【-】","【"&amp;SUBSTITUTE(TEXT(EO7,"#,##0.00"),"-","△")&amp;"】"))</f>
        <v>【0.19】</v>
      </c>
    </row>
    <row r="7" spans="1:148" s="13" customFormat="1" x14ac:dyDescent="0.15">
      <c r="A7" s="14"/>
      <c r="B7" s="20">
        <v>2024</v>
      </c>
      <c r="C7" s="20">
        <v>85421</v>
      </c>
      <c r="D7" s="20">
        <v>46</v>
      </c>
      <c r="E7" s="20">
        <v>17</v>
      </c>
      <c r="F7" s="20">
        <v>1</v>
      </c>
      <c r="G7" s="20">
        <v>0</v>
      </c>
      <c r="H7" s="20" t="s">
        <v>95</v>
      </c>
      <c r="I7" s="20" t="s">
        <v>96</v>
      </c>
      <c r="J7" s="20" t="s">
        <v>97</v>
      </c>
      <c r="K7" s="20" t="s">
        <v>98</v>
      </c>
      <c r="L7" s="20" t="s">
        <v>99</v>
      </c>
      <c r="M7" s="20" t="s">
        <v>100</v>
      </c>
      <c r="N7" s="24" t="s">
        <v>101</v>
      </c>
      <c r="O7" s="24">
        <v>72.75</v>
      </c>
      <c r="P7" s="24">
        <v>34.880000000000003</v>
      </c>
      <c r="Q7" s="24">
        <v>83.53</v>
      </c>
      <c r="R7" s="24">
        <v>2970</v>
      </c>
      <c r="S7" s="24">
        <v>7933</v>
      </c>
      <c r="T7" s="24">
        <v>23.11</v>
      </c>
      <c r="U7" s="24">
        <v>343.27</v>
      </c>
      <c r="V7" s="24">
        <v>2744</v>
      </c>
      <c r="W7" s="24">
        <v>0.73</v>
      </c>
      <c r="X7" s="24">
        <v>3758.9</v>
      </c>
      <c r="Y7" s="24" t="s">
        <v>101</v>
      </c>
      <c r="Z7" s="24" t="s">
        <v>101</v>
      </c>
      <c r="AA7" s="24" t="s">
        <v>101</v>
      </c>
      <c r="AB7" s="24">
        <v>111.72</v>
      </c>
      <c r="AC7" s="24">
        <v>107.31</v>
      </c>
      <c r="AD7" s="24" t="s">
        <v>101</v>
      </c>
      <c r="AE7" s="24" t="s">
        <v>101</v>
      </c>
      <c r="AF7" s="24" t="s">
        <v>101</v>
      </c>
      <c r="AG7" s="24">
        <v>106.53</v>
      </c>
      <c r="AH7" s="24">
        <v>105.5</v>
      </c>
      <c r="AI7" s="24">
        <v>105.36</v>
      </c>
      <c r="AJ7" s="24" t="s">
        <v>101</v>
      </c>
      <c r="AK7" s="24" t="s">
        <v>101</v>
      </c>
      <c r="AL7" s="24" t="s">
        <v>101</v>
      </c>
      <c r="AM7" s="24">
        <v>0</v>
      </c>
      <c r="AN7" s="24">
        <v>0</v>
      </c>
      <c r="AO7" s="24" t="s">
        <v>101</v>
      </c>
      <c r="AP7" s="24" t="s">
        <v>101</v>
      </c>
      <c r="AQ7" s="24" t="s">
        <v>101</v>
      </c>
      <c r="AR7" s="24">
        <v>18.41</v>
      </c>
      <c r="AS7" s="24">
        <v>16.91</v>
      </c>
      <c r="AT7" s="24">
        <v>3.12</v>
      </c>
      <c r="AU7" s="24" t="s">
        <v>101</v>
      </c>
      <c r="AV7" s="24" t="s">
        <v>101</v>
      </c>
      <c r="AW7" s="24" t="s">
        <v>101</v>
      </c>
      <c r="AX7" s="24">
        <v>316.13</v>
      </c>
      <c r="AY7" s="24">
        <v>317.89999999999998</v>
      </c>
      <c r="AZ7" s="24" t="s">
        <v>101</v>
      </c>
      <c r="BA7" s="24" t="s">
        <v>101</v>
      </c>
      <c r="BB7" s="24" t="s">
        <v>101</v>
      </c>
      <c r="BC7" s="24">
        <v>74.790000000000006</v>
      </c>
      <c r="BD7" s="24">
        <v>73.930000000000007</v>
      </c>
      <c r="BE7" s="24">
        <v>82.75</v>
      </c>
      <c r="BF7" s="24" t="s">
        <v>101</v>
      </c>
      <c r="BG7" s="24" t="s">
        <v>101</v>
      </c>
      <c r="BH7" s="24" t="s">
        <v>101</v>
      </c>
      <c r="BI7" s="24">
        <v>0</v>
      </c>
      <c r="BJ7" s="24">
        <v>0</v>
      </c>
      <c r="BK7" s="24" t="s">
        <v>101</v>
      </c>
      <c r="BL7" s="24" t="s">
        <v>101</v>
      </c>
      <c r="BM7" s="24" t="s">
        <v>101</v>
      </c>
      <c r="BN7" s="24">
        <v>767.56</v>
      </c>
      <c r="BO7" s="24">
        <v>795.22</v>
      </c>
      <c r="BP7" s="24">
        <v>602.55999999999995</v>
      </c>
      <c r="BQ7" s="24" t="s">
        <v>101</v>
      </c>
      <c r="BR7" s="24" t="s">
        <v>101</v>
      </c>
      <c r="BS7" s="24" t="s">
        <v>101</v>
      </c>
      <c r="BT7" s="24">
        <v>92.12</v>
      </c>
      <c r="BU7" s="24">
        <v>86.77</v>
      </c>
      <c r="BV7" s="24" t="s">
        <v>101</v>
      </c>
      <c r="BW7" s="24" t="s">
        <v>101</v>
      </c>
      <c r="BX7" s="24" t="s">
        <v>101</v>
      </c>
      <c r="BY7" s="24">
        <v>90.23</v>
      </c>
      <c r="BZ7" s="24">
        <v>90.78</v>
      </c>
      <c r="CA7" s="24">
        <v>97.94</v>
      </c>
      <c r="CB7" s="24" t="s">
        <v>101</v>
      </c>
      <c r="CC7" s="24" t="s">
        <v>101</v>
      </c>
      <c r="CD7" s="24" t="s">
        <v>101</v>
      </c>
      <c r="CE7" s="24">
        <v>162.74</v>
      </c>
      <c r="CF7" s="24">
        <v>173.24</v>
      </c>
      <c r="CG7" s="24" t="s">
        <v>101</v>
      </c>
      <c r="CH7" s="24" t="s">
        <v>101</v>
      </c>
      <c r="CI7" s="24" t="s">
        <v>101</v>
      </c>
      <c r="CJ7" s="24">
        <v>170.2</v>
      </c>
      <c r="CK7" s="24">
        <v>170.83</v>
      </c>
      <c r="CL7" s="24">
        <v>140.97999999999999</v>
      </c>
      <c r="CM7" s="24" t="s">
        <v>101</v>
      </c>
      <c r="CN7" s="24" t="s">
        <v>101</v>
      </c>
      <c r="CO7" s="24" t="s">
        <v>101</v>
      </c>
      <c r="CP7" s="24">
        <v>27.18</v>
      </c>
      <c r="CQ7" s="24">
        <v>24.47</v>
      </c>
      <c r="CR7" s="24" t="s">
        <v>101</v>
      </c>
      <c r="CS7" s="24" t="s">
        <v>101</v>
      </c>
      <c r="CT7" s="24" t="s">
        <v>101</v>
      </c>
      <c r="CU7" s="24">
        <v>56.51</v>
      </c>
      <c r="CV7" s="24">
        <v>56.85</v>
      </c>
      <c r="CW7" s="24">
        <v>60.13</v>
      </c>
      <c r="CX7" s="24" t="s">
        <v>101</v>
      </c>
      <c r="CY7" s="24" t="s">
        <v>101</v>
      </c>
      <c r="CZ7" s="24" t="s">
        <v>101</v>
      </c>
      <c r="DA7" s="24">
        <v>99.17</v>
      </c>
      <c r="DB7" s="24">
        <v>99.13</v>
      </c>
      <c r="DC7" s="24" t="s">
        <v>101</v>
      </c>
      <c r="DD7" s="24" t="s">
        <v>101</v>
      </c>
      <c r="DE7" s="24" t="s">
        <v>101</v>
      </c>
      <c r="DF7" s="24">
        <v>90.62</v>
      </c>
      <c r="DG7" s="24">
        <v>90.79</v>
      </c>
      <c r="DH7" s="24">
        <v>96</v>
      </c>
      <c r="DI7" s="24" t="s">
        <v>101</v>
      </c>
      <c r="DJ7" s="24" t="s">
        <v>101</v>
      </c>
      <c r="DK7" s="24" t="s">
        <v>101</v>
      </c>
      <c r="DL7" s="24">
        <v>5.24</v>
      </c>
      <c r="DM7" s="24">
        <v>11.11</v>
      </c>
      <c r="DN7" s="24" t="s">
        <v>101</v>
      </c>
      <c r="DO7" s="24" t="s">
        <v>101</v>
      </c>
      <c r="DP7" s="24" t="s">
        <v>101</v>
      </c>
      <c r="DQ7" s="24">
        <v>26.9</v>
      </c>
      <c r="DR7" s="24">
        <v>28.47</v>
      </c>
      <c r="DS7" s="24">
        <v>42.2</v>
      </c>
      <c r="DT7" s="24" t="s">
        <v>101</v>
      </c>
      <c r="DU7" s="24" t="s">
        <v>101</v>
      </c>
      <c r="DV7" s="24" t="s">
        <v>101</v>
      </c>
      <c r="DW7" s="24">
        <v>0</v>
      </c>
      <c r="DX7" s="24">
        <v>0</v>
      </c>
      <c r="DY7" s="24" t="s">
        <v>101</v>
      </c>
      <c r="DZ7" s="24" t="s">
        <v>101</v>
      </c>
      <c r="EA7" s="24" t="s">
        <v>101</v>
      </c>
      <c r="EB7" s="24">
        <v>2.08</v>
      </c>
      <c r="EC7" s="24">
        <v>1.87</v>
      </c>
      <c r="ED7" s="24">
        <v>9.4600000000000009</v>
      </c>
      <c r="EE7" s="24" t="s">
        <v>101</v>
      </c>
      <c r="EF7" s="24" t="s">
        <v>101</v>
      </c>
      <c r="EG7" s="24" t="s">
        <v>101</v>
      </c>
      <c r="EH7" s="24">
        <v>0</v>
      </c>
      <c r="EI7" s="24">
        <v>0</v>
      </c>
      <c r="EJ7" s="24" t="s">
        <v>101</v>
      </c>
      <c r="EK7" s="24" t="s">
        <v>101</v>
      </c>
      <c r="EL7" s="24" t="s">
        <v>101</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2025-12-23T05:57:57Z</dcterms:created>
  <dcterms:modified xsi:type="dcterms:W3CDTF">2026-02-26T07:09:03Z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2026-01-26T08:40:19Z</vt:filetime>
  </property>
</Properties>
</file>