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9F03724C-33E4-4881-A5E8-A79C53574866}" xr6:coauthVersionLast="47" xr6:coauthVersionMax="47" xr10:uidLastSave="{00000000-0000-0000-0000-000000000000}"/>
  <workbookProtection workbookAlgorithmName="SHA-512" workbookHashValue="DSxq+OoAn0h/xkLSoPsd4nM2Uz5fyuyNLe0FxC6Oly1tykxoOckK8XslOFjN3DoikNg1gPqMiztfozaY//bBjw==" workbookSaltValue="E/AqbYbcrgMNW3z3K4ajn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<sst xmlns="http://schemas.openxmlformats.org/spreadsheetml/2006/main" count="299" uniqueCount="117">
  <si>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</si>
  <si>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</si>
  <si>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</si>
  <si>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</si>
  <si>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</si>
  <si>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</si>
  <si>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</si>
  <si>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</si>
  <si>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</si>
  <si>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</si>
  <si>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</si>
  <si>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</si>
  <si>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</si>
  <si>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</si>
  <si>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</si>
  <si>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</si>
  <si>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</si>
  <si>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</si>
  <si>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</si>
  <si>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</si>
  <si>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</si>
  <si>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</si>
  <si>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</si>
  <si>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</si>
  <si>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</si>
  <si>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</si>
  <si>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</si>
  <si>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</si>
  <si>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</si>
  <si>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</si>
  <si>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</si>
  <si>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</si>
  <si>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</si>
  <si>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</si>
  <si>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</si>
  <si>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</si>
  <si>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</si>
  <si>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</si>
  <si>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</si>
  <si>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</si>
  <si>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</si>
  <si>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</si>
  <si>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</si>
  <si>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</si>
  <si>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</si>
  <si>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</si>
  <si>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</si>
  <si>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</si>
  <si>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</si>
  <si>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</si>
  <si>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</si>
  <si>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</si>
  <si>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</si>
  <si>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</si>
  <si>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</si>
  <si>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</si>
  <si>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</si>
  <si>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</si>
  <si>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</si>
  <si>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</si>
  <si>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</si>
  <si>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</si>
  <si>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</si>
  <si>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</si>
  <si>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</si>
  <si>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</si>
  <si>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</si>
  <si>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</si>
  <si>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</si>
  <si>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</si>
  <si>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</si>
  <si>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</si>
  <si>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</si>
  <si>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</si>
  <si>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</si>
  <si>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</si>
  <si>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</si>
  <si>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</si>
  <si>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</si>
  <si>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</si>
  <si>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</si>
  <si>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</si>
  <si>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</si>
  <si>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</si>
  <si>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</si>
  <si>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</si>
  <si>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</si>
  <si>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</si>
  <si>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</si>
  <si>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</si>
  <si>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</si>
  <si>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</si>
  <si>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</si>
  <si>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</si>
  <si>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</si>
  <si>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</si>
  <si>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河内町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</si>
  <si>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</si>
  <si>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</si>
  <si>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</si>
  <si>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</si>
  <si>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</si>
  <si>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</si>
  <si>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</si>
  <si>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</si>
  <si>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</si>
  <si>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</si>
  <si>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</si>
  <si>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</si>
  <si>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</si>
  <si>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</si>
  <si>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</si>
  <si>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</si>
  <si>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</si>
  <si>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100％を超えているが一般会計繰入金に依存しているため、使用料収入の確保と維持管理費の削減に努めていく必要がある。
③流動比率
前年度より5.09％向上しているが、100％に達していない。流動負債は主に企業債であるが、償還については一般会計補助金に大きく依存していることから、使用料収入の確保に努めていく必要がある。
④企業債残高対事業規模比率
企業債の償還は一般会計補助金により100％充当していることにより0％である。
⑤経費回収率
類似団体平均値を上回っている。今後も引続き積極的な接続推進を図ることで、さらなる使用料収入の確保及び汚水処理費のコスト削減に努める必要がある。
⑥汚水処理原価
類似団体平均値を下回っているが、引続き接続推進を図るとともに、汚水処理費のコスト削減に努めていく必要がある。
⑧水洗化率
類似団体平均値を下回っているが、前年度より微増している。引続き接続推進を図る必要がある。</t>
    <rPh sb="1" eb="7">
      <t>ケイジョウシュウシヒリツ</t>
    </rPh>
    <rPh sb="13" eb="14">
      <t>コ</t>
    </rPh>
    <rPh sb="19" eb="23">
      <t>イッパンカイケイ</t>
    </rPh>
    <rPh sb="23" eb="26">
      <t>クリイレキン</t>
    </rPh>
    <rPh sb="27" eb="29">
      <t>イゾン</t>
    </rPh>
    <rPh sb="36" eb="41">
      <t>シヨウリョウシュウニュウ</t>
    </rPh>
    <rPh sb="42" eb="44">
      <t>カクホ</t>
    </rPh>
    <rPh sb="45" eb="50">
      <t>イジカンリヒ</t>
    </rPh>
    <rPh sb="51" eb="53">
      <t>サクゲン</t>
    </rPh>
    <rPh sb="54" eb="55">
      <t>ツト</t>
    </rPh>
    <rPh sb="59" eb="61">
      <t>ヒツヨウ</t>
    </rPh>
    <rPh sb="67" eb="71">
      <t>リュウドウヒリツ</t>
    </rPh>
    <rPh sb="72" eb="75">
      <t>ゼンネンド</t>
    </rPh>
    <rPh sb="82" eb="84">
      <t>コウジョウ</t>
    </rPh>
    <rPh sb="95" eb="96">
      <t>タッ</t>
    </rPh>
    <rPh sb="102" eb="106">
      <t>リュウドウフサイ</t>
    </rPh>
    <rPh sb="107" eb="108">
      <t>オモ</t>
    </rPh>
    <rPh sb="109" eb="112">
      <t>キギョウサイ</t>
    </rPh>
    <rPh sb="117" eb="119">
      <t>ショウカン</t>
    </rPh>
    <rPh sb="124" eb="131">
      <t>イッパンカイケイホジョキン</t>
    </rPh>
    <rPh sb="132" eb="133">
      <t>オオ</t>
    </rPh>
    <rPh sb="135" eb="137">
      <t>イゾン</t>
    </rPh>
    <rPh sb="146" eb="149">
      <t>シヨウリョウ</t>
    </rPh>
    <rPh sb="149" eb="151">
      <t>シュウニュウ</t>
    </rPh>
    <rPh sb="152" eb="154">
      <t>カクホ</t>
    </rPh>
    <rPh sb="155" eb="156">
      <t>ツト</t>
    </rPh>
    <rPh sb="160" eb="162">
      <t>ヒツヨウ</t>
    </rPh>
    <rPh sb="168" eb="171">
      <t>キギョウサイ</t>
    </rPh>
    <rPh sb="171" eb="173">
      <t>ザンダカ</t>
    </rPh>
    <rPh sb="173" eb="174">
      <t>タイ</t>
    </rPh>
    <rPh sb="174" eb="178">
      <t>ジギョウキボ</t>
    </rPh>
    <rPh sb="178" eb="180">
      <t>ヒリツ</t>
    </rPh>
    <rPh sb="181" eb="184">
      <t>キギョウサイ</t>
    </rPh>
    <rPh sb="185" eb="187">
      <t>ショウカン</t>
    </rPh>
    <rPh sb="188" eb="192">
      <t>イッパンカイケイ</t>
    </rPh>
    <rPh sb="192" eb="195">
      <t>ホジョキン</t>
    </rPh>
    <rPh sb="202" eb="204">
      <t>ジュウトウ</t>
    </rPh>
    <rPh sb="221" eb="226">
      <t>ケイヒカイシュウリツ</t>
    </rPh>
    <rPh sb="227" eb="231">
      <t>ルイジダンタイ</t>
    </rPh>
    <rPh sb="231" eb="234">
      <t>ヘイキンチ</t>
    </rPh>
    <rPh sb="235" eb="237">
      <t>ウワマワ</t>
    </rPh>
    <rPh sb="242" eb="244">
      <t>コンゴ</t>
    </rPh>
    <rPh sb="245" eb="247">
      <t>ヒキツヅ</t>
    </rPh>
    <rPh sb="248" eb="251">
      <t>セッキョクテキ</t>
    </rPh>
    <rPh sb="252" eb="256">
      <t>セツゾクスイシン</t>
    </rPh>
    <rPh sb="257" eb="258">
      <t>ハカ</t>
    </rPh>
    <rPh sb="267" eb="272">
      <t>シヨウリョウシュウニュウ</t>
    </rPh>
    <rPh sb="273" eb="275">
      <t>カクホ</t>
    </rPh>
    <rPh sb="275" eb="276">
      <t>オヨ</t>
    </rPh>
    <rPh sb="277" eb="282">
      <t>オスイショリヒ</t>
    </rPh>
    <rPh sb="286" eb="288">
      <t>サクゲン</t>
    </rPh>
    <rPh sb="289" eb="290">
      <t>ツト</t>
    </rPh>
    <rPh sb="292" eb="294">
      <t>ヒツヨウ</t>
    </rPh>
    <rPh sb="300" eb="306">
      <t>オスイショリゲンカ</t>
    </rPh>
    <rPh sb="307" eb="314">
      <t>ルイジダンタイヘイキンチ</t>
    </rPh>
    <rPh sb="315" eb="317">
      <t>シタマワ</t>
    </rPh>
    <rPh sb="323" eb="325">
      <t>ヒキツヅ</t>
    </rPh>
    <rPh sb="326" eb="330">
      <t>セツゾクスイシン</t>
    </rPh>
    <rPh sb="331" eb="332">
      <t>ハカ</t>
    </rPh>
    <rPh sb="338" eb="343">
      <t>オスイショリヒ</t>
    </rPh>
    <rPh sb="347" eb="349">
      <t>サクゲン</t>
    </rPh>
    <rPh sb="350" eb="351">
      <t>ツト</t>
    </rPh>
    <rPh sb="355" eb="357">
      <t>ヒツヨウ</t>
    </rPh>
    <rPh sb="363" eb="367">
      <t>スイセンカリツ</t>
    </rPh>
    <rPh sb="368" eb="375">
      <t>ルイジダンタイヘイキンチ</t>
    </rPh>
    <rPh sb="376" eb="378">
      <t>シタマワ</t>
    </rPh>
    <rPh sb="384" eb="387">
      <t>ゼンネンド</t>
    </rPh>
    <rPh sb="389" eb="391">
      <t>ビゾウ</t>
    </rPh>
    <rPh sb="396" eb="398">
      <t>ヒキツヅ</t>
    </rPh>
    <rPh sb="399" eb="403">
      <t>セツゾクスイシン</t>
    </rPh>
    <rPh sb="404" eb="405">
      <t>ハカ</t>
    </rPh>
    <rPh sb="406" eb="408">
      <t>ヒツヨウ</t>
    </rPh>
    <phoneticPr fontId="4"/>
  </si>
  <si>
    <t>①有形固定資産減価償却率
令和5年度から法適用となったことから、数値としては小さいが、個々の耐用年数に留意する必要がある。</t>
    <rPh sb="1" eb="7">
      <t>ユウケイコテイシサン</t>
    </rPh>
    <rPh sb="7" eb="11">
      <t>ゲンカショウキャク</t>
    </rPh>
    <rPh sb="11" eb="12">
      <t>リツ</t>
    </rPh>
    <rPh sb="13" eb="15">
      <t>レイワ</t>
    </rPh>
    <rPh sb="16" eb="18">
      <t>ネンド</t>
    </rPh>
    <rPh sb="20" eb="23">
      <t>ホウテキヨウ</t>
    </rPh>
    <rPh sb="32" eb="34">
      <t>スウチ</t>
    </rPh>
    <rPh sb="38" eb="39">
      <t>チイ</t>
    </rPh>
    <rPh sb="43" eb="45">
      <t>ココ</t>
    </rPh>
    <rPh sb="46" eb="50">
      <t>タイヨウネンスウ</t>
    </rPh>
    <rPh sb="51" eb="53">
      <t>リュウイ</t>
    </rPh>
    <rPh sb="55" eb="57">
      <t>ヒツヨウ</t>
    </rPh>
    <phoneticPr fontId="4"/>
  </si>
  <si>
    <t>　本町の下水道事業は、整備促進により公共下水道の普及が進んでいるものの、使用料収入で汚水処理費用のすべてを賄うことができておらず、一部を一般会計からの繰入金に頼っています。したがって、本町の公共下水道事業の経営健全化を図っていくためには、人口減少に伴うサービス需要の減少をふまえ、下水道使用料の適正化や経費削減等の取組が必要です。
　また、物価高騰による営業費用の増加および施設の老朽化に伴う改築・更新費用の増加も見込まれますので、効率的な更新計画とともに、投資の平準化の検討が必要となります。</t>
    <rPh sb="1" eb="3">
      <t>ホンチョウ</t>
    </rPh>
    <rPh sb="4" eb="7">
      <t>ゲスイドウ</t>
    </rPh>
    <rPh sb="7" eb="9">
      <t>ジギョウ</t>
    </rPh>
    <rPh sb="11" eb="13">
      <t>セイビ</t>
    </rPh>
    <rPh sb="13" eb="15">
      <t>ソクシン</t>
    </rPh>
    <rPh sb="18" eb="20">
      <t>コウキョウ</t>
    </rPh>
    <rPh sb="20" eb="23">
      <t>ゲスイドウ</t>
    </rPh>
    <rPh sb="24" eb="26">
      <t>フキュウ</t>
    </rPh>
    <rPh sb="27" eb="28">
      <t>スス</t>
    </rPh>
    <rPh sb="36" eb="39">
      <t>シヨウリョウ</t>
    </rPh>
    <rPh sb="39" eb="41">
      <t>シュウニュウ</t>
    </rPh>
    <rPh sb="42" eb="44">
      <t>オスイ</t>
    </rPh>
    <rPh sb="44" eb="46">
      <t>ショリ</t>
    </rPh>
    <rPh sb="46" eb="48">
      <t>ヒヨウ</t>
    </rPh>
    <rPh sb="53" eb="54">
      <t>マカナ</t>
    </rPh>
    <rPh sb="65" eb="67">
      <t>イチブ</t>
    </rPh>
    <rPh sb="68" eb="70">
      <t>イッパン</t>
    </rPh>
    <rPh sb="70" eb="72">
      <t>カイケイ</t>
    </rPh>
    <rPh sb="75" eb="77">
      <t>クリイレ</t>
    </rPh>
    <rPh sb="77" eb="78">
      <t>キン</t>
    </rPh>
    <rPh sb="79" eb="80">
      <t>タヨ</t>
    </rPh>
    <rPh sb="92" eb="94">
      <t>ホンチョウ</t>
    </rPh>
    <rPh sb="95" eb="102">
      <t>コウキョウゲスイドウジギョウ</t>
    </rPh>
    <rPh sb="103" eb="108">
      <t>ケイエイケンゼンカ</t>
    </rPh>
    <rPh sb="109" eb="110">
      <t>ハカ</t>
    </rPh>
    <rPh sb="119" eb="123">
      <t>ジンコウゲンショウ</t>
    </rPh>
    <rPh sb="124" eb="125">
      <t>トモナ</t>
    </rPh>
    <rPh sb="130" eb="132">
      <t>ジュヨウ</t>
    </rPh>
    <rPh sb="133" eb="135">
      <t>ゲンショウ</t>
    </rPh>
    <rPh sb="140" eb="146">
      <t>ゲスイドウシヨウリョウ</t>
    </rPh>
    <rPh sb="147" eb="150">
      <t>テキセイカ</t>
    </rPh>
    <rPh sb="151" eb="155">
      <t>ケイヒサクゲン</t>
    </rPh>
    <rPh sb="155" eb="156">
      <t>トウ</t>
    </rPh>
    <rPh sb="157" eb="159">
      <t>トリクミ</t>
    </rPh>
    <rPh sb="160" eb="162">
      <t>ヒツヨウ</t>
    </rPh>
    <rPh sb="170" eb="174">
      <t>ブッカコウトウ</t>
    </rPh>
    <rPh sb="177" eb="181">
      <t>エイギョウヒヨウ</t>
    </rPh>
    <rPh sb="182" eb="184">
      <t>ゾウカ</t>
    </rPh>
    <rPh sb="187" eb="189">
      <t>シセツ</t>
    </rPh>
    <rPh sb="190" eb="193">
      <t>ロウキュウカ</t>
    </rPh>
    <rPh sb="194" eb="195">
      <t>トモナ</t>
    </rPh>
    <rPh sb="196" eb="198">
      <t>カイチク</t>
    </rPh>
    <rPh sb="199" eb="203">
      <t>コウシンヒヨウ</t>
    </rPh>
    <rPh sb="204" eb="206">
      <t>ゾウカ</t>
    </rPh>
    <rPh sb="207" eb="209">
      <t>ミコ</t>
    </rPh>
    <rPh sb="216" eb="219">
      <t>コウリツテキ</t>
    </rPh>
    <rPh sb="220" eb="224">
      <t>コウシンケイカク</t>
    </rPh>
    <rPh sb="229" eb="231">
      <t>トウシ</t>
    </rPh>
    <rPh sb="232" eb="235">
      <t>ヘイジュンカ</t>
    </rPh>
    <rPh sb="236" eb="238">
      <t>ケントウ</t>
    </rPh>
    <rPh sb="239" eb="2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</si>
</sst>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DEC-4476-A7E9-BA12E3100A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0.17</c:v>
                </c:pt>
                <c:pt idx="4">
                  <c:v>0.27</c:v>
                </c:pt>
              </c:numCache>
            </c:numRef>
          </c:val>
          <c:smooth val="0"/>
          <c:extLst>
            <c:ext xmlns:c16="http://schemas.microsoft.com/office/drawing/2014/chart" uri="{C3380CC4-5D6E-409C-BE32-E72D297353CC}">
              <c16:uniqueId val="{00000001-8DEC-4476-A7E9-BA12E3100A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79-4E8C-8A03-759702F6B2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45.6</c:v>
                </c:pt>
                <c:pt idx="4">
                  <c:v>44.79</c:v>
                </c:pt>
              </c:numCache>
            </c:numRef>
          </c:val>
          <c:smooth val="0"/>
          <c:extLst>
            <c:ext xmlns:c16="http://schemas.microsoft.com/office/drawing/2014/chart" uri="{C3380CC4-5D6E-409C-BE32-E72D297353CC}">
              <c16:uniqueId val="{00000001-5579-4E8C-8A03-759702F6B2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74.87</c:v>
                </c:pt>
                <c:pt idx="4">
                  <c:v>77.31</c:v>
                </c:pt>
              </c:numCache>
            </c:numRef>
          </c:val>
          <c:extLst>
            <c:ext xmlns:c16="http://schemas.microsoft.com/office/drawing/2014/chart" uri="{C3380CC4-5D6E-409C-BE32-E72D297353CC}">
              <c16:uniqueId val="{00000000-0C50-402C-948F-9B087D8C17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88.66</c:v>
                </c:pt>
                <c:pt idx="4">
                  <c:v>88.68</c:v>
                </c:pt>
              </c:numCache>
            </c:numRef>
          </c:val>
          <c:smooth val="0"/>
          <c:extLst>
            <c:ext xmlns:c16="http://schemas.microsoft.com/office/drawing/2014/chart" uri="{C3380CC4-5D6E-409C-BE32-E72D297353CC}">
              <c16:uniqueId val="{00000001-0C50-402C-948F-9B087D8C17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106.75</c:v>
                </c:pt>
                <c:pt idx="4">
                  <c:v>100.08</c:v>
                </c:pt>
              </c:numCache>
            </c:numRef>
          </c:val>
          <c:extLst>
            <c:ext xmlns:c16="http://schemas.microsoft.com/office/drawing/2014/chart" uri="{C3380CC4-5D6E-409C-BE32-E72D297353CC}">
              <c16:uniqueId val="{00000000-BE2B-44A7-9FB0-211D699818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102.68</c:v>
                </c:pt>
                <c:pt idx="4">
                  <c:v>103.79</c:v>
                </c:pt>
              </c:numCache>
            </c:numRef>
          </c:val>
          <c:smooth val="0"/>
          <c:extLst>
            <c:ext xmlns:c16="http://schemas.microsoft.com/office/drawing/2014/chart" uri="{C3380CC4-5D6E-409C-BE32-E72D297353CC}">
              <c16:uniqueId val="{00000001-BE2B-44A7-9FB0-211D699818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3.38</c:v>
                </c:pt>
                <c:pt idx="4">
                  <c:v>6.73</c:v>
                </c:pt>
              </c:numCache>
            </c:numRef>
          </c:val>
          <c:extLst>
            <c:ext xmlns:c16="http://schemas.microsoft.com/office/drawing/2014/chart" uri="{C3380CC4-5D6E-409C-BE32-E72D297353CC}">
              <c16:uniqueId val="{00000000-806E-4B42-91AD-E694F44E2C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33.159999999999997</c:v>
                </c:pt>
                <c:pt idx="4">
                  <c:v>34.590000000000003</c:v>
                </c:pt>
              </c:numCache>
            </c:numRef>
          </c:val>
          <c:smooth val="0"/>
          <c:extLst>
            <c:ext xmlns:c16="http://schemas.microsoft.com/office/drawing/2014/chart" uri="{C3380CC4-5D6E-409C-BE32-E72D297353CC}">
              <c16:uniqueId val="{00000001-806E-4B42-91AD-E694F44E2C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646-4EF4-93AD-837A4C77BA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0.12</c:v>
                </c:pt>
                <c:pt idx="4">
                  <c:v>0.1</c:v>
                </c:pt>
              </c:numCache>
            </c:numRef>
          </c:val>
          <c:smooth val="0"/>
          <c:extLst>
            <c:ext xmlns:c16="http://schemas.microsoft.com/office/drawing/2014/chart" uri="{C3380CC4-5D6E-409C-BE32-E72D297353CC}">
              <c16:uniqueId val="{00000001-D646-4EF4-93AD-837A4C77BA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474-4C11-B6B8-9C0AFB09C2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58.68</c:v>
                </c:pt>
                <c:pt idx="4">
                  <c:v>53.87</c:v>
                </c:pt>
              </c:numCache>
            </c:numRef>
          </c:val>
          <c:smooth val="0"/>
          <c:extLst>
            <c:ext xmlns:c16="http://schemas.microsoft.com/office/drawing/2014/chart" uri="{C3380CC4-5D6E-409C-BE32-E72D297353CC}">
              <c16:uniqueId val="{00000001-2474-4C11-B6B8-9C0AFB09C2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71.91</c:v>
                </c:pt>
                <c:pt idx="4">
                  <c:v>77</c:v>
                </c:pt>
              </c:numCache>
            </c:numRef>
          </c:val>
          <c:extLst>
            <c:ext xmlns:c16="http://schemas.microsoft.com/office/drawing/2014/chart" uri="{C3380CC4-5D6E-409C-BE32-E72D297353CC}">
              <c16:uniqueId val="{00000000-1720-46D2-AC1A-234C100FDB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45.01</c:v>
                </c:pt>
                <c:pt idx="4">
                  <c:v>46.37</c:v>
                </c:pt>
              </c:numCache>
            </c:numRef>
          </c:val>
          <c:smooth val="0"/>
          <c:extLst>
            <c:ext xmlns:c16="http://schemas.microsoft.com/office/drawing/2014/chart" uri="{C3380CC4-5D6E-409C-BE32-E72D297353CC}">
              <c16:uniqueId val="{00000001-1720-46D2-AC1A-234C100FDB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72F-4E90-A9D0-C52DAEC2FFE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1141.98</c:v>
                </c:pt>
                <c:pt idx="4">
                  <c:v>1062.58</c:v>
                </c:pt>
              </c:numCache>
            </c:numRef>
          </c:val>
          <c:smooth val="0"/>
          <c:extLst>
            <c:ext xmlns:c16="http://schemas.microsoft.com/office/drawing/2014/chart" uri="{C3380CC4-5D6E-409C-BE32-E72D297353CC}">
              <c16:uniqueId val="{00000001-972F-4E90-A9D0-C52DAEC2FFE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63.25</c:v>
                </c:pt>
                <c:pt idx="4">
                  <c:v>84.51</c:v>
                </c:pt>
              </c:numCache>
            </c:numRef>
          </c:val>
          <c:extLst>
            <c:ext xmlns:c16="http://schemas.microsoft.com/office/drawing/2014/chart" uri="{C3380CC4-5D6E-409C-BE32-E72D297353CC}">
              <c16:uniqueId val="{00000000-4AD1-48D4-BA96-CCD9445A40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82.27</c:v>
                </c:pt>
                <c:pt idx="4">
                  <c:v>80.36</c:v>
                </c:pt>
              </c:numCache>
            </c:numRef>
          </c:val>
          <c:smooth val="0"/>
          <c:extLst>
            <c:ext xmlns:c16="http://schemas.microsoft.com/office/drawing/2014/chart" uri="{C3380CC4-5D6E-409C-BE32-E72D297353CC}">
              <c16:uniqueId val="{00000001-4AD1-48D4-BA96-CCD9445A40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236.4</c:v>
                </c:pt>
                <c:pt idx="4">
                  <c:v>179.43</c:v>
                </c:pt>
              </c:numCache>
            </c:numRef>
          </c:val>
          <c:extLst>
            <c:ext xmlns:c16="http://schemas.microsoft.com/office/drawing/2014/chart" uri="{C3380CC4-5D6E-409C-BE32-E72D297353CC}">
              <c16:uniqueId val="{00000000-F85F-441D-92B1-972B0BE514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194.42</c:v>
                </c:pt>
                <c:pt idx="4">
                  <c:v>201.33</c:v>
                </c:pt>
              </c:numCache>
            </c:numRef>
          </c:val>
          <c:smooth val="0"/>
          <c:extLst>
            <c:ext xmlns:c16="http://schemas.microsoft.com/office/drawing/2014/chart" uri="{C3380CC4-5D6E-409C-BE32-E72D297353CC}">
              <c16:uniqueId val="{00000001-F85F-441D-92B1-972B0BE514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河内町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7791</v>
      </c>
      <c r="AM8" s="44"/>
      <c r="AN8" s="44"/>
      <c r="AO8" s="44"/>
      <c r="AP8" s="44"/>
      <c r="AQ8" s="44"/>
      <c r="AR8" s="44"/>
      <c r="AS8" s="44"/>
      <c r="AT8" s="45">
        <f>データ!T6</f>
        <v>44.3</v>
      </c>
      <c r="AU8" s="45"/>
      <c r="AV8" s="45"/>
      <c r="AW8" s="45"/>
      <c r="AX8" s="45"/>
      <c r="AY8" s="45"/>
      <c r="AZ8" s="45"/>
      <c r="BA8" s="45"/>
      <c r="BB8" s="45">
        <f>データ!U6</f>
        <v>175.87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76.78</v>
      </c>
      <c r="J10" s="45"/>
      <c r="K10" s="45"/>
      <c r="L10" s="45"/>
      <c r="M10" s="45"/>
      <c r="N10" s="45"/>
      <c r="O10" s="45"/>
      <c r="P10" s="45">
        <f>データ!P6</f>
        <v>39.56</v>
      </c>
      <c r="Q10" s="45"/>
      <c r="R10" s="45"/>
      <c r="S10" s="45"/>
      <c r="T10" s="45"/>
      <c r="U10" s="45"/>
      <c r="V10" s="45"/>
      <c r="W10" s="45">
        <f>データ!Q6</f>
        <v>79.3</v>
      </c>
      <c r="X10" s="45"/>
      <c r="Y10" s="45"/>
      <c r="Z10" s="45"/>
      <c r="AA10" s="45"/>
      <c r="AB10" s="45"/>
      <c r="AC10" s="45"/>
      <c r="AD10" s="44">
        <f>データ!R6</f>
        <v>2860</v>
      </c>
      <c r="AE10" s="44"/>
      <c r="AF10" s="44"/>
      <c r="AG10" s="44"/>
      <c r="AH10" s="44"/>
      <c r="AI10" s="44"/>
      <c r="AJ10" s="44"/>
      <c r="AK10" s="2"/>
      <c r="AL10" s="44">
        <f>データ!V6</f>
        <v>3050</v>
      </c>
      <c r="AM10" s="44"/>
      <c r="AN10" s="44"/>
      <c r="AO10" s="44"/>
      <c r="AP10" s="44"/>
      <c r="AQ10" s="44"/>
      <c r="AR10" s="44"/>
      <c r="AS10" s="44"/>
      <c r="AT10" s="45">
        <f>データ!W6</f>
        <v>1.97</v>
      </c>
      <c r="AU10" s="45"/>
      <c r="AV10" s="45"/>
      <c r="AW10" s="45"/>
      <c r="AX10" s="45"/>
      <c r="AY10" s="45"/>
      <c r="AZ10" s="45"/>
      <c r="BA10" s="45"/>
      <c r="BB10" s="45">
        <f>データ!X6</f>
        <v>1548.22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6OmdcRjaWAS67cJRoWKhcaQbKTAASwHp23zlEDoZkvtln1dFYeOd/TVVdCEBaYnTKmMzlK6nGJK3vVqAMIu+SA==" saltValue="UEb9Q5Nn74GcGKQ9P/rO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84476</v>
      </c>
      <c r="D6" s="19">
        <f t="shared" si="3"/>
        <v>46</v>
      </c>
      <c r="E6" s="19">
        <f t="shared" si="3"/>
        <v>17</v>
      </c>
      <c r="F6" s="19">
        <f t="shared" si="3"/>
        <v>4</v>
      </c>
      <c r="G6" s="19">
        <f t="shared" si="3"/>
        <v>0</v>
      </c>
      <c r="H6" s="19" t="str">
        <f t="shared" si="3"/>
        <v>茨城県　河内町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76.78</v>
      </c>
      <c r="P6" s="20">
        <f t="shared" si="3"/>
        <v>39.56</v>
      </c>
      <c r="Q6" s="20">
        <f t="shared" si="3"/>
        <v>79.3</v>
      </c>
      <c r="R6" s="20">
        <f t="shared" si="3"/>
        <v>2860</v>
      </c>
      <c r="S6" s="20">
        <f t="shared" si="3"/>
        <v>7791</v>
      </c>
      <c r="T6" s="20">
        <f t="shared" si="3"/>
        <v>44.3</v>
      </c>
      <c r="U6" s="20">
        <f t="shared" si="3"/>
        <v>175.87</v>
      </c>
      <c r="V6" s="20">
        <f t="shared" si="3"/>
        <v>3050</v>
      </c>
      <c r="W6" s="20">
        <f t="shared" si="3"/>
        <v>1.97</v>
      </c>
      <c r="X6" s="20">
        <f t="shared" si="3"/>
        <v>1548.22</v>
      </c>
      <c r="Y6" s="21" t="str">
        <f>IF(Y7="",NA(),Y7)</f>
        <v>-</v>
      </c>
      <c r="Z6" s="21" t="str">
        <f t="shared" ref="Z6:AH6" si="4">IF(Z7="",NA(),Z7)</f>
        <v>-</v>
      </c>
      <c r="AA6" s="21" t="str">
        <f t="shared" si="4"/>
        <v>-</v>
      </c>
      <c r="AB6" s="21">
        <f t="shared" si="4"/>
        <v>106.75</v>
      </c>
      <c r="AC6" s="21">
        <f t="shared" si="4"/>
        <v>100.08</v>
      </c>
      <c r="AD6" s="21" t="str">
        <f t="shared" si="4"/>
        <v>-</v>
      </c>
      <c r="AE6" s="21" t="str">
        <f t="shared" si="4"/>
        <v>-</v>
      </c>
      <c r="AF6" s="21" t="str">
        <f t="shared" si="4"/>
        <v>-</v>
      </c>
      <c r="AG6" s="21">
        <f t="shared" si="4"/>
        <v>102.68</v>
      </c>
      <c r="AH6" s="21">
        <f t="shared" si="4"/>
        <v>103.79</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58.68</v>
      </c>
      <c r="AS6" s="21">
        <f t="shared" si="5"/>
        <v>53.87</v>
      </c>
      <c r="AT6" s="20" t="str">
        <f>IF(AT7="","",IF(AT7="-","【-】","【"&amp;SUBSTITUTE(TEXT(AT7,"#,##0.00"),"-","△")&amp;"】"))</f>
        <v>【63.54】</v>
      </c>
      <c r="AU6" s="21" t="str">
        <f>IF(AU7="",NA(),AU7)</f>
        <v>-</v>
      </c>
      <c r="AV6" s="21" t="str">
        <f t="shared" ref="AV6:BD6" si="6">IF(AV7="",NA(),AV7)</f>
        <v>-</v>
      </c>
      <c r="AW6" s="21" t="str">
        <f t="shared" si="6"/>
        <v>-</v>
      </c>
      <c r="AX6" s="21">
        <f t="shared" si="6"/>
        <v>71.91</v>
      </c>
      <c r="AY6" s="21">
        <f t="shared" si="6"/>
        <v>77</v>
      </c>
      <c r="AZ6" s="21" t="str">
        <f t="shared" si="6"/>
        <v>-</v>
      </c>
      <c r="BA6" s="21" t="str">
        <f t="shared" si="6"/>
        <v>-</v>
      </c>
      <c r="BB6" s="21" t="str">
        <f t="shared" si="6"/>
        <v>-</v>
      </c>
      <c r="BC6" s="21">
        <f t="shared" si="6"/>
        <v>45.01</v>
      </c>
      <c r="BD6" s="21">
        <f t="shared" si="6"/>
        <v>46.37</v>
      </c>
      <c r="BE6" s="20" t="str">
        <f>IF(BE7="","",IF(BE7="-","【-】","【"&amp;SUBSTITUTE(TEXT(BE7,"#,##0.00"),"-","△")&amp;"】"))</f>
        <v>【50.90】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1141.98</v>
      </c>
      <c r="BO6" s="21">
        <f t="shared" si="7"/>
        <v>1062.58</v>
      </c>
      <c r="BP6" s="20" t="str">
        <f>IF(BP7="","",IF(BP7="-","【-】","【"&amp;SUBSTITUTE(TEXT(BP7,"#,##0.00"),"-","△")&amp;"】"))</f>
        <v>【1,099.15】</v>
      </c>
      <c r="BQ6" s="21" t="str">
        <f>IF(BQ7="",NA(),BQ7)</f>
        <v>-</v>
      </c>
      <c r="BR6" s="21" t="str">
        <f t="shared" ref="BR6:BZ6" si="8">IF(BR7="",NA(),BR7)</f>
        <v>-</v>
      </c>
      <c r="BS6" s="21" t="str">
        <f t="shared" si="8"/>
        <v>-</v>
      </c>
      <c r="BT6" s="21">
        <f t="shared" si="8"/>
        <v>63.25</v>
      </c>
      <c r="BU6" s="21">
        <f t="shared" si="8"/>
        <v>84.51</v>
      </c>
      <c r="BV6" s="21" t="str">
        <f t="shared" si="8"/>
        <v>-</v>
      </c>
      <c r="BW6" s="21" t="str">
        <f t="shared" si="8"/>
        <v>-</v>
      </c>
      <c r="BX6" s="21" t="str">
        <f t="shared" si="8"/>
        <v>-</v>
      </c>
      <c r="BY6" s="21">
        <f t="shared" si="8"/>
        <v>82.27</v>
      </c>
      <c r="BZ6" s="21">
        <f t="shared" si="8"/>
        <v>80.36</v>
      </c>
      <c r="CA6" s="20" t="str">
        <f>IF(CA7="","",IF(CA7="-","【-】","【"&amp;SUBSTITUTE(TEXT(CA7,"#,##0.00"),"-","△")&amp;"】"))</f>
        <v>【72.92】</v>
      </c>
      <c r="CB6" s="21" t="str">
        <f>IF(CB7="",NA(),CB7)</f>
        <v>-</v>
      </c>
      <c r="CC6" s="21" t="str">
        <f t="shared" ref="CC6:CK6" si="9">IF(CC7="",NA(),CC7)</f>
        <v>-</v>
      </c>
      <c r="CD6" s="21" t="str">
        <f t="shared" si="9"/>
        <v>-</v>
      </c>
      <c r="CE6" s="21">
        <f t="shared" si="9"/>
        <v>236.4</v>
      </c>
      <c r="CF6" s="21">
        <f t="shared" si="9"/>
        <v>179.43</v>
      </c>
      <c r="CG6" s="21" t="str">
        <f t="shared" si="9"/>
        <v>-</v>
      </c>
      <c r="CH6" s="21" t="str">
        <f t="shared" si="9"/>
        <v>-</v>
      </c>
      <c r="CI6" s="21" t="str">
        <f t="shared" si="9"/>
        <v>-</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45.6</v>
      </c>
      <c r="CV6" s="21">
        <f t="shared" si="10"/>
        <v>44.79</v>
      </c>
      <c r="CW6" s="20" t="str">
        <f>IF(CW7="","",IF(CW7="-","【-】","【"&amp;SUBSTITUTE(TEXT(CW7,"#,##0.00"),"-","△")&amp;"】"))</f>
        <v>【43.17】</v>
      </c>
      <c r="CX6" s="21" t="str">
        <f>IF(CX7="",NA(),CX7)</f>
        <v>-</v>
      </c>
      <c r="CY6" s="21" t="str">
        <f t="shared" ref="CY6:DG6" si="11">IF(CY7="",NA(),CY7)</f>
        <v>-</v>
      </c>
      <c r="CZ6" s="21" t="str">
        <f t="shared" si="11"/>
        <v>-</v>
      </c>
      <c r="DA6" s="21">
        <f t="shared" si="11"/>
        <v>74.87</v>
      </c>
      <c r="DB6" s="21">
        <f t="shared" si="11"/>
        <v>77.31</v>
      </c>
      <c r="DC6" s="21" t="str">
        <f t="shared" si="11"/>
        <v>-</v>
      </c>
      <c r="DD6" s="21" t="str">
        <f t="shared" si="11"/>
        <v>-</v>
      </c>
      <c r="DE6" s="21" t="str">
        <f t="shared" si="11"/>
        <v>-</v>
      </c>
      <c r="DF6" s="21">
        <f t="shared" si="11"/>
        <v>88.66</v>
      </c>
      <c r="DG6" s="21">
        <f t="shared" si="11"/>
        <v>88.68</v>
      </c>
      <c r="DH6" s="20" t="str">
        <f>IF(DH7="","",IF(DH7="-","【-】","【"&amp;SUBSTITUTE(TEXT(DH7,"#,##0.00"),"-","△")&amp;"】"))</f>
        <v>【86.31】</v>
      </c>
      <c r="DI6" s="21" t="str">
        <f>IF(DI7="",NA(),DI7)</f>
        <v>-</v>
      </c>
      <c r="DJ6" s="21" t="str">
        <f t="shared" ref="DJ6:DR6" si="12">IF(DJ7="",NA(),DJ7)</f>
        <v>-</v>
      </c>
      <c r="DK6" s="21" t="str">
        <f t="shared" si="12"/>
        <v>-</v>
      </c>
      <c r="DL6" s="21">
        <f t="shared" si="12"/>
        <v>3.38</v>
      </c>
      <c r="DM6" s="21">
        <f t="shared" si="12"/>
        <v>6.73</v>
      </c>
      <c r="DN6" s="21" t="str">
        <f t="shared" si="12"/>
        <v>-</v>
      </c>
      <c r="DO6" s="21" t="str">
        <f t="shared" si="12"/>
        <v>-</v>
      </c>
      <c r="DP6" s="21" t="str">
        <f t="shared" si="12"/>
        <v>-</v>
      </c>
      <c r="DQ6" s="21">
        <f t="shared" si="12"/>
        <v>33.159999999999997</v>
      </c>
      <c r="DR6" s="21">
        <f t="shared" si="12"/>
        <v>34.590000000000003</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0.12</v>
      </c>
      <c r="EC6" s="21">
        <f t="shared" si="13"/>
        <v>0.1</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0.17</v>
      </c>
      <c r="EN6" s="21">
        <f t="shared" si="14"/>
        <v>0.27</v>
      </c>
      <c r="EO6" s="20" t="str">
        <f>IF(EO7="","",IF(EO7="-","【-】","【"&amp;SUBSTITUTE(TEXT(EO7,"#,##0.00"),"-","△")&amp;"】"))</f>
        <v>【0.15】</v>
      </c>
    </row>
    <row r="7" spans="1:148" s="22" customFormat="1" x14ac:dyDescent="0.15">
      <c r="A7" s="14"/>
      <c r="B7" s="23">
        <v>2024</v>
      </c>
      <c r="C7" s="23">
        <v>84476</v>
      </c>
      <c r="D7" s="23">
        <v>46</v>
      </c>
      <c r="E7" s="23">
        <v>17</v>
      </c>
      <c r="F7" s="23">
        <v>4</v>
      </c>
      <c r="G7" s="23">
        <v>0</v>
      </c>
      <c r="H7" s="23" t="s">
        <v>96</v>
      </c>
      <c r="I7" s="23" t="s">
        <v>97</v>
      </c>
      <c r="J7" s="23" t="s">
        <v>98</v>
      </c>
      <c r="K7" s="23" t="s">
        <v>99</v>
      </c>
      <c r="L7" s="23" t="s">
        <v>100</v>
      </c>
      <c r="M7" s="23" t="s">
        <v>101</v>
      </c>
      <c r="N7" s="24" t="s">
        <v>102</v>
      </c>
      <c r="O7" s="24">
        <v>76.78</v>
      </c>
      <c r="P7" s="24">
        <v>39.56</v>
      </c>
      <c r="Q7" s="24">
        <v>79.3</v>
      </c>
      <c r="R7" s="24">
        <v>2860</v>
      </c>
      <c r="S7" s="24">
        <v>7791</v>
      </c>
      <c r="T7" s="24">
        <v>44.3</v>
      </c>
      <c r="U7" s="24">
        <v>175.87</v>
      </c>
      <c r="V7" s="24">
        <v>3050</v>
      </c>
      <c r="W7" s="24">
        <v>1.97</v>
      </c>
      <c r="X7" s="24">
        <v>1548.22</v>
      </c>
      <c r="Y7" s="24" t="s">
        <v>102</v>
      </c>
      <c r="Z7" s="24" t="s">
        <v>102</v>
      </c>
      <c r="AA7" s="24" t="s">
        <v>102</v>
      </c>
      <c r="AB7" s="24">
        <v>106.75</v>
      </c>
      <c r="AC7" s="24">
        <v>100.08</v>
      </c>
      <c r="AD7" s="24" t="s">
        <v>102</v>
      </c>
      <c r="AE7" s="24" t="s">
        <v>102</v>
      </c>
      <c r="AF7" s="24" t="s">
        <v>102</v>
      </c>
      <c r="AG7" s="24">
        <v>102.68</v>
      </c>
      <c r="AH7" s="24">
        <v>103.79</v>
      </c>
      <c r="AI7" s="24">
        <v>105.07</v>
      </c>
      <c r="AJ7" s="24" t="s">
        <v>102</v>
      </c>
      <c r="AK7" s="24" t="s">
        <v>102</v>
      </c>
      <c r="AL7" s="24" t="s">
        <v>102</v>
      </c>
      <c r="AM7" s="24">
        <v>0</v>
      </c>
      <c r="AN7" s="24">
        <v>0</v>
      </c>
      <c r="AO7" s="24" t="s">
        <v>102</v>
      </c>
      <c r="AP7" s="24" t="s">
        <v>102</v>
      </c>
      <c r="AQ7" s="24" t="s">
        <v>102</v>
      </c>
      <c r="AR7" s="24">
        <v>58.68</v>
      </c>
      <c r="AS7" s="24">
        <v>53.87</v>
      </c>
      <c r="AT7" s="24">
        <v>63.54</v>
      </c>
      <c r="AU7" s="24" t="s">
        <v>102</v>
      </c>
      <c r="AV7" s="24" t="s">
        <v>102</v>
      </c>
      <c r="AW7" s="24" t="s">
        <v>102</v>
      </c>
      <c r="AX7" s="24">
        <v>71.91</v>
      </c>
      <c r="AY7" s="24">
        <v>77</v>
      </c>
      <c r="AZ7" s="24" t="s">
        <v>102</v>
      </c>
      <c r="BA7" s="24" t="s">
        <v>102</v>
      </c>
      <c r="BB7" s="24" t="s">
        <v>102</v>
      </c>
      <c r="BC7" s="24">
        <v>45.01</v>
      </c>
      <c r="BD7" s="24">
        <v>46.37</v>
      </c>
      <c r="BE7" s="24">
        <v>50.9</v>
      </c>
      <c r="BF7" s="24" t="s">
        <v>102</v>
      </c>
      <c r="BG7" s="24" t="s">
        <v>102</v>
      </c>
      <c r="BH7" s="24" t="s">
        <v>102</v>
      </c>
      <c r="BI7" s="24">
        <v>0</v>
      </c>
      <c r="BJ7" s="24">
        <v>0</v>
      </c>
      <c r="BK7" s="24" t="s">
        <v>102</v>
      </c>
      <c r="BL7" s="24" t="s">
        <v>102</v>
      </c>
      <c r="BM7" s="24" t="s">
        <v>102</v>
      </c>
      <c r="BN7" s="24">
        <v>1141.98</v>
      </c>
      <c r="BO7" s="24">
        <v>1062.58</v>
      </c>
      <c r="BP7" s="24">
        <v>1099.1500000000001</v>
      </c>
      <c r="BQ7" s="24" t="s">
        <v>102</v>
      </c>
      <c r="BR7" s="24" t="s">
        <v>102</v>
      </c>
      <c r="BS7" s="24" t="s">
        <v>102</v>
      </c>
      <c r="BT7" s="24">
        <v>63.25</v>
      </c>
      <c r="BU7" s="24">
        <v>84.51</v>
      </c>
      <c r="BV7" s="24" t="s">
        <v>102</v>
      </c>
      <c r="BW7" s="24" t="s">
        <v>102</v>
      </c>
      <c r="BX7" s="24" t="s">
        <v>102</v>
      </c>
      <c r="BY7" s="24">
        <v>82.27</v>
      </c>
      <c r="BZ7" s="24">
        <v>80.36</v>
      </c>
      <c r="CA7" s="24">
        <v>72.92</v>
      </c>
      <c r="CB7" s="24" t="s">
        <v>102</v>
      </c>
      <c r="CC7" s="24" t="s">
        <v>102</v>
      </c>
      <c r="CD7" s="24" t="s">
        <v>102</v>
      </c>
      <c r="CE7" s="24">
        <v>236.4</v>
      </c>
      <c r="CF7" s="24">
        <v>179.43</v>
      </c>
      <c r="CG7" s="24" t="s">
        <v>102</v>
      </c>
      <c r="CH7" s="24" t="s">
        <v>102</v>
      </c>
      <c r="CI7" s="24" t="s">
        <v>102</v>
      </c>
      <c r="CJ7" s="24">
        <v>194.42</v>
      </c>
      <c r="CK7" s="24">
        <v>201.33</v>
      </c>
      <c r="CL7" s="24">
        <v>225.78</v>
      </c>
      <c r="CM7" s="24" t="s">
        <v>102</v>
      </c>
      <c r="CN7" s="24" t="s">
        <v>102</v>
      </c>
      <c r="CO7" s="24" t="s">
        <v>102</v>
      </c>
      <c r="CP7" s="24" t="s">
        <v>102</v>
      </c>
      <c r="CQ7" s="24" t="s">
        <v>102</v>
      </c>
      <c r="CR7" s="24" t="s">
        <v>102</v>
      </c>
      <c r="CS7" s="24" t="s">
        <v>102</v>
      </c>
      <c r="CT7" s="24" t="s">
        <v>102</v>
      </c>
      <c r="CU7" s="24">
        <v>45.6</v>
      </c>
      <c r="CV7" s="24">
        <v>44.79</v>
      </c>
      <c r="CW7" s="24">
        <v>43.17</v>
      </c>
      <c r="CX7" s="24" t="s">
        <v>102</v>
      </c>
      <c r="CY7" s="24" t="s">
        <v>102</v>
      </c>
      <c r="CZ7" s="24" t="s">
        <v>102</v>
      </c>
      <c r="DA7" s="24">
        <v>74.87</v>
      </c>
      <c r="DB7" s="24">
        <v>77.31</v>
      </c>
      <c r="DC7" s="24" t="s">
        <v>102</v>
      </c>
      <c r="DD7" s="24" t="s">
        <v>102</v>
      </c>
      <c r="DE7" s="24" t="s">
        <v>102</v>
      </c>
      <c r="DF7" s="24">
        <v>88.66</v>
      </c>
      <c r="DG7" s="24">
        <v>88.68</v>
      </c>
      <c r="DH7" s="24">
        <v>86.31</v>
      </c>
      <c r="DI7" s="24" t="s">
        <v>102</v>
      </c>
      <c r="DJ7" s="24" t="s">
        <v>102</v>
      </c>
      <c r="DK7" s="24" t="s">
        <v>102</v>
      </c>
      <c r="DL7" s="24">
        <v>3.38</v>
      </c>
      <c r="DM7" s="24">
        <v>6.73</v>
      </c>
      <c r="DN7" s="24" t="s">
        <v>102</v>
      </c>
      <c r="DO7" s="24" t="s">
        <v>102</v>
      </c>
      <c r="DP7" s="24" t="s">
        <v>102</v>
      </c>
      <c r="DQ7" s="24">
        <v>33.159999999999997</v>
      </c>
      <c r="DR7" s="24">
        <v>34.590000000000003</v>
      </c>
      <c r="DS7" s="24">
        <v>30.82</v>
      </c>
      <c r="DT7" s="24" t="s">
        <v>102</v>
      </c>
      <c r="DU7" s="24" t="s">
        <v>102</v>
      </c>
      <c r="DV7" s="24" t="s">
        <v>102</v>
      </c>
      <c r="DW7" s="24">
        <v>0</v>
      </c>
      <c r="DX7" s="24">
        <v>0</v>
      </c>
      <c r="DY7" s="24" t="s">
        <v>102</v>
      </c>
      <c r="DZ7" s="24" t="s">
        <v>102</v>
      </c>
      <c r="EA7" s="24" t="s">
        <v>102</v>
      </c>
      <c r="EB7" s="24">
        <v>0.12</v>
      </c>
      <c r="EC7" s="24">
        <v>0.1</v>
      </c>
      <c r="ED7" s="24">
        <v>0.06</v>
      </c>
      <c r="EE7" s="24" t="s">
        <v>102</v>
      </c>
      <c r="EF7" s="24" t="s">
        <v>102</v>
      </c>
      <c r="EG7" s="24" t="s">
        <v>102</v>
      </c>
      <c r="EH7" s="24">
        <v>0</v>
      </c>
      <c r="EI7" s="24">
        <v>0</v>
      </c>
      <c r="EJ7" s="24" t="s">
        <v>102</v>
      </c>
      <c r="EK7" s="24" t="s">
        <v>102</v>
      </c>
      <c r="EL7" s="24" t="s">
        <v>102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2026-01-19T08:11:07Z</cp:lastPrinted>
  <dcterms:created xsi:type="dcterms:W3CDTF">2025-12-23T06:09:45Z</dcterms:created>
  <dcterms:modified xsi:type="dcterms:W3CDTF">2026-02-26T07:08:57Z</dcterms:modified>
  <cp:category/>
</cp:coreProperties>
</file>