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175_農業集落排水\"/>
    </mc:Choice>
  </mc:AlternateContent>
  <xr:revisionPtr revIDLastSave="0" documentId="8_{84F532DF-7597-4FD6-A4E4-2A281BCCE888}" xr6:coauthVersionLast="47" xr6:coauthVersionMax="47" xr10:uidLastSave="{00000000-0000-0000-0000-000000000000}"/>
  <workbookProtection workbookAlgorithmName="SHA-512" workbookHashValue="qe176tDOSd8Xx/9VsB+I6OwhcRfnGGCPVxEw0MpymrpXfU2hB7OK8j2R/NnaDzA/HMXsKRy24XOURKccHW0R+g==" workbookSaltValue="pTQSbzZiASn4u+DE9bmLOQ=="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K85" i="4"/>
  <c r="J85" i="4"/>
  <c r="G85" i="4"/>
  <c r="F85" i="4"/>
  <c r="AL10" i="4"/>
  <c r="I10" i="4"/>
  <c r="I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<sst xmlns="http://schemas.openxmlformats.org/spreadsheetml/2006/main" count="231" uniqueCount="115">
  <si>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</si>
  <si>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</si>
  <si>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</si>
  <si>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</si>
  <si>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</si>
  <si>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</si>
  <si>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</si>
  <si>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</si>
  <si>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</si>
  <si>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</si>
  <si>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</si>
  <si>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</si>
  <si>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</si>
  <si>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</si>
  <si>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</si>
  <si>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</si>
  <si>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</si>
  <si>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</si>
  <si>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</si>
  <si>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</si>
  <si>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</si>
  <si>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</si>
  <si>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</si>
  <si>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</si>
  <si>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</si>
  <si>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</si>
  <si>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</si>
  <si>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</si>
  <si>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</si>
  <si>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</si>
  <si>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</si>
  <si>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</si>
  <si>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</si>
  <si>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</si>
  <si>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</si>
  <si>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</si>
  <si>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</si>
  <si>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</si>
  <si>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</si>
  <si>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</si>
  <si>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</si>
  <si>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</si>
  <si>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</si>
  <si>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</si>
  <si>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</si>
  <si>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</si>
  <si>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</si>
  <si>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</si>
  <si>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</si>
  <si>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</si>
  <si>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</si>
  <si>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</si>
  <si>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</si>
  <si>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</si>
  <si>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</si>
  <si>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</si>
  <si>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</si>
  <si>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</si>
  <si>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</si>
  <si>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</si>
  <si>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</si>
  <si>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</si>
  <si>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</si>
  <si>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</si>
  <si>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</si>
  <si>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</si>
  <si>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</si>
  <si>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</si>
  <si>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</si>
  <si>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</si>
  <si>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</si>
  <si>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</si>
  <si>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</si>
  <si>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</si>
  <si>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</si>
  <si>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</si>
  <si>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</si>
  <si>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</si>
  <si>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</si>
  <si>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</si>
  <si>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</si>
  <si>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</si>
  <si>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</si>
  <si>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</si>
  <si>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</si>
  <si>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</si>
  <si>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</si>
  <si>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</si>
  <si>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</si>
  <si>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</si>
  <si>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</si>
  <si>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</si>
  <si>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</si>
  <si>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</si>
  <si>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</si>
  <si>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</si>
  <si>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美浦村</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</si>
  <si>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</si>
  <si>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</si>
  <si>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</si>
  <si>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</si>
  <si>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</si>
  <si>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</si>
  <si>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</si>
  <si>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</si>
  <si>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</si>
  <si>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</si>
  <si>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</si>
  <si>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</si>
  <si>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</si>
  <si>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</si>
  <si>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</si>
  <si>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農業集落排水事業において法定耐用年数を超過した管渠はないが、硫化水素等の影響によるマンホールポンプ施設の劣化や汚水処理施設の故障等により、施設等の修繕は頻繁に発生し、将来的には管渠の改修に対する検討も必要となる。
　今後は、農業集落排水施設の最適整備構想により、汚水処理施設の統廃合を含めた老朽化対策に努める。</t>
    <phoneticPr fontId="4"/>
  </si>
  <si>
    <t>①経常収支比率は、令和3年度以降100％を下回る状態が続いており、②累積欠損金比率も上昇が続き令和6年度には212.56％となった。本村の人口が減少傾向にあるため使用料収入の減収が見込まれる。また、処理施設についても老朽化がみられ修繕費用の増加が見込まれるため、更なる経費節減と使用料収入の確保が必要である。
③流動比率は100％を上回っており、④企業債残高対事業規模比率は類似団体平均値を下回っているが、今後処理設備の更新により地方債残高の増加が見込まれるため、更なる経営改善を図っていく必要がある。
⑤経費回収率は、令和4年度以降類似団体平均値を上回っているが、引き続き使用料収入の確保に努めるとともに、汚水処理コストの削減に努める。
⑥汚水処理原価は、令和6年度に大きく上昇し類似団体平均値を上回った。人口減少による水量の減少が見込まれるため、接続率の向上に努める。
⑦施設利用率は、計画人口と現状の人口に乖離があり、類似団体平均値を下回っている。今後は広域化・共同化を進めていくことで、施設利用率の向上を図る。
⑧水洗化率は、類似団体平均値を下回っている。接続支援事業補助金を活用して加入促進に努める。</t>
    <rPh sb="9" eb="11">
      <t>レイワ</t>
    </rPh>
    <rPh sb="12" eb="14">
      <t>ネンド</t>
    </rPh>
    <rPh sb="14" eb="16">
      <t>イコウ</t>
    </rPh>
    <rPh sb="24" eb="26">
      <t>ジョウタイ</t>
    </rPh>
    <rPh sb="27" eb="28">
      <t>ツヅ</t>
    </rPh>
    <rPh sb="42" eb="44">
      <t>ジョウショウ</t>
    </rPh>
    <rPh sb="45" eb="46">
      <t>ツヅ</t>
    </rPh>
    <rPh sb="47" eb="49">
      <t>レイワ</t>
    </rPh>
    <rPh sb="50" eb="52">
      <t>ネンド</t>
    </rPh>
    <rPh sb="262" eb="264">
      <t>レイワ</t>
    </rPh>
    <rPh sb="265" eb="267">
      <t>ネンド</t>
    </rPh>
    <rPh sb="267" eb="269">
      <t>イコウ</t>
    </rPh>
    <rPh sb="277" eb="279">
      <t>ウワマワ</t>
    </rPh>
    <rPh sb="332" eb="334">
      <t>レイワ</t>
    </rPh>
    <rPh sb="335" eb="337">
      <t>ネンド</t>
    </rPh>
    <rPh sb="338" eb="339">
      <t>オオ</t>
    </rPh>
    <rPh sb="341" eb="343">
      <t>ジョウショウ</t>
    </rPh>
    <rPh sb="352" eb="354">
      <t>ウワマワ</t>
    </rPh>
    <phoneticPr fontId="4"/>
  </si>
  <si>
    <t>　今後、人口減少や施設の老朽化が懸念されるなか、安定した健全経営を継続していくには、使用料収入の確保、効率的な事業の実施及び維持管理費用等の削減が必要である。
　令和2年度より、経営基盤の強化や財政マネジメントの向上等を目的として公営企業法を適用し、経営状況や資産状況を正確に把握し、適切な施設の維持管理に努め、効率的な事業を計画するとともに、接続率の向上に取り組み、使用料収入の確保に努めている。
　また、最適整備構想を策定し、施設の有効利用や費用の削減として、公共下水道との統廃合を進めるとともに、事業の健全な運営に努める。</t>
    <rPh sb="60" eb="61">
      <t>オヨ</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</si>
</sst>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E40-477C-B71E-4CE55B47A4A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0.01</c:v>
                </c:pt>
                <c:pt idx="3">
                  <c:v>0.02</c:v>
                </c:pt>
                <c:pt idx="4">
                  <c:v>0.02</c:v>
                </c:pt>
              </c:numCache>
            </c:numRef>
          </c:val>
          <c:smooth val="0"/>
          <c:extLst>
            <c:ext xmlns:c16="http://schemas.microsoft.com/office/drawing/2014/chart" uri="{C3380CC4-5D6E-409C-BE32-E72D297353CC}">
              <c16:uniqueId val="{00000001-5E40-477C-B71E-4CE55B47A4A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42.2</c:v>
                </c:pt>
                <c:pt idx="1">
                  <c:v>43.07</c:v>
                </c:pt>
                <c:pt idx="2">
                  <c:v>40.75</c:v>
                </c:pt>
                <c:pt idx="3">
                  <c:v>38.520000000000003</c:v>
                </c:pt>
                <c:pt idx="4">
                  <c:v>28.37</c:v>
                </c:pt>
              </c:numCache>
            </c:numRef>
          </c:val>
          <c:extLst>
            <c:ext xmlns:c16="http://schemas.microsoft.com/office/drawing/2014/chart" uri="{C3380CC4-5D6E-409C-BE32-E72D297353CC}">
              <c16:uniqueId val="{00000000-9F58-45D2-8AEE-E3D3CC392C7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55.26</c:v>
                </c:pt>
                <c:pt idx="1">
                  <c:v>54.54</c:v>
                </c:pt>
                <c:pt idx="2">
                  <c:v>52.9</c:v>
                </c:pt>
                <c:pt idx="3">
                  <c:v>52.63</c:v>
                </c:pt>
                <c:pt idx="4">
                  <c:v>52.34</c:v>
                </c:pt>
              </c:numCache>
            </c:numRef>
          </c:val>
          <c:smooth val="0"/>
          <c:extLst>
            <c:ext xmlns:c16="http://schemas.microsoft.com/office/drawing/2014/chart" uri="{C3380CC4-5D6E-409C-BE32-E72D297353CC}">
              <c16:uniqueId val="{00000001-9F58-45D2-8AEE-E3D3CC392C7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85.3</c:v>
                </c:pt>
                <c:pt idx="1">
                  <c:v>87.14</c:v>
                </c:pt>
                <c:pt idx="2">
                  <c:v>87.94</c:v>
                </c:pt>
                <c:pt idx="3">
                  <c:v>88.98</c:v>
                </c:pt>
                <c:pt idx="4">
                  <c:v>88.98</c:v>
                </c:pt>
              </c:numCache>
            </c:numRef>
          </c:val>
          <c:extLst>
            <c:ext xmlns:c16="http://schemas.microsoft.com/office/drawing/2014/chart" uri="{C3380CC4-5D6E-409C-BE32-E72D297353CC}">
              <c16:uniqueId val="{00000000-D4A4-4AEB-8200-103A9B23FA1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90.52</c:v>
                </c:pt>
                <c:pt idx="1">
                  <c:v>90.3</c:v>
                </c:pt>
                <c:pt idx="2">
                  <c:v>90.3</c:v>
                </c:pt>
                <c:pt idx="3">
                  <c:v>90.32</c:v>
                </c:pt>
                <c:pt idx="4">
                  <c:v>90.05</c:v>
                </c:pt>
              </c:numCache>
            </c:numRef>
          </c:val>
          <c:smooth val="0"/>
          <c:extLst>
            <c:ext xmlns:c16="http://schemas.microsoft.com/office/drawing/2014/chart" uri="{C3380CC4-5D6E-409C-BE32-E72D297353CC}">
              <c16:uniqueId val="{00000001-D4A4-4AEB-8200-103A9B23FA1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103.79</c:v>
                </c:pt>
                <c:pt idx="1">
                  <c:v>86.42</c:v>
                </c:pt>
                <c:pt idx="2">
                  <c:v>86.37</c:v>
                </c:pt>
                <c:pt idx="3">
                  <c:v>88.94</c:v>
                </c:pt>
                <c:pt idx="4">
                  <c:v>97.23</c:v>
                </c:pt>
              </c:numCache>
            </c:numRef>
          </c:val>
          <c:extLst>
            <c:ext xmlns:c16="http://schemas.microsoft.com/office/drawing/2014/chart" uri="{C3380CC4-5D6E-409C-BE32-E72D297353CC}">
              <c16:uniqueId val="{00000000-88B5-4F05-B37E-6457587A876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103.09</c:v>
                </c:pt>
                <c:pt idx="1">
                  <c:v>102.11</c:v>
                </c:pt>
                <c:pt idx="2">
                  <c:v>101.91</c:v>
                </c:pt>
                <c:pt idx="3">
                  <c:v>103.07</c:v>
                </c:pt>
                <c:pt idx="4">
                  <c:v>103.04</c:v>
                </c:pt>
              </c:numCache>
            </c:numRef>
          </c:val>
          <c:smooth val="0"/>
          <c:extLst>
            <c:ext xmlns:c16="http://schemas.microsoft.com/office/drawing/2014/chart" uri="{C3380CC4-5D6E-409C-BE32-E72D297353CC}">
              <c16:uniqueId val="{00000001-88B5-4F05-B37E-6457587A876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4.0999999999999996</c:v>
                </c:pt>
                <c:pt idx="1">
                  <c:v>4.2699999999999996</c:v>
                </c:pt>
                <c:pt idx="2">
                  <c:v>12</c:v>
                </c:pt>
                <c:pt idx="3">
                  <c:v>15.77</c:v>
                </c:pt>
                <c:pt idx="4">
                  <c:v>19.38</c:v>
                </c:pt>
              </c:numCache>
            </c:numRef>
          </c:val>
          <c:extLst>
            <c:ext xmlns:c16="http://schemas.microsoft.com/office/drawing/2014/chart" uri="{C3380CC4-5D6E-409C-BE32-E72D297353CC}">
              <c16:uniqueId val="{00000000-F93A-4EB0-8F39-FB35571889B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24.8</c:v>
                </c:pt>
                <c:pt idx="1">
                  <c:v>28.12</c:v>
                </c:pt>
                <c:pt idx="2">
                  <c:v>28.79</c:v>
                </c:pt>
                <c:pt idx="3">
                  <c:v>30.5</c:v>
                </c:pt>
                <c:pt idx="4">
                  <c:v>30.49</c:v>
                </c:pt>
              </c:numCache>
            </c:numRef>
          </c:val>
          <c:smooth val="0"/>
          <c:extLst>
            <c:ext xmlns:c16="http://schemas.microsoft.com/office/drawing/2014/chart" uri="{C3380CC4-5D6E-409C-BE32-E72D297353CC}">
              <c16:uniqueId val="{00000001-F93A-4EB0-8F39-FB35571889B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1C0-4588-9042-8A677C96366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0.05</c:v>
                </c:pt>
              </c:numCache>
            </c:numRef>
          </c:val>
          <c:smooth val="0"/>
          <c:extLst>
            <c:ext xmlns:c16="http://schemas.microsoft.com/office/drawing/2014/chart" uri="{C3380CC4-5D6E-409C-BE32-E72D297353CC}">
              <c16:uniqueId val="{00000001-41C0-4588-9042-8A677C96366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formatCode="#,##0.00;&quot;△&quot;#,##0.00">
                  <c:v>0</c:v>
                </c:pt>
                <c:pt idx="1">
                  <c:v>81.819999999999993</c:v>
                </c:pt>
                <c:pt idx="2">
                  <c:v>145.30000000000001</c:v>
                </c:pt>
                <c:pt idx="3">
                  <c:v>196.25</c:v>
                </c:pt>
                <c:pt idx="4">
                  <c:v>212.56</c:v>
                </c:pt>
              </c:numCache>
            </c:numRef>
          </c:val>
          <c:extLst>
            <c:ext xmlns:c16="http://schemas.microsoft.com/office/drawing/2014/chart" uri="{C3380CC4-5D6E-409C-BE32-E72D297353CC}">
              <c16:uniqueId val="{00000000-698D-4D82-BC9A-E4D47FB3785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101.24</c:v>
                </c:pt>
                <c:pt idx="1">
                  <c:v>124.9</c:v>
                </c:pt>
                <c:pt idx="2">
                  <c:v>124.8</c:v>
                </c:pt>
                <c:pt idx="3">
                  <c:v>120.64</c:v>
                </c:pt>
                <c:pt idx="4">
                  <c:v>100.31</c:v>
                </c:pt>
              </c:numCache>
            </c:numRef>
          </c:val>
          <c:smooth val="0"/>
          <c:extLst>
            <c:ext xmlns:c16="http://schemas.microsoft.com/office/drawing/2014/chart" uri="{C3380CC4-5D6E-409C-BE32-E72D297353CC}">
              <c16:uniqueId val="{00000001-698D-4D82-BC9A-E4D47FB3785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433.18</c:v>
                </c:pt>
                <c:pt idx="1">
                  <c:v>351.77</c:v>
                </c:pt>
                <c:pt idx="2">
                  <c:v>374.32</c:v>
                </c:pt>
                <c:pt idx="3">
                  <c:v>354.46</c:v>
                </c:pt>
                <c:pt idx="4">
                  <c:v>358.87</c:v>
                </c:pt>
              </c:numCache>
            </c:numRef>
          </c:val>
          <c:extLst>
            <c:ext xmlns:c16="http://schemas.microsoft.com/office/drawing/2014/chart" uri="{C3380CC4-5D6E-409C-BE32-E72D297353CC}">
              <c16:uniqueId val="{00000000-3D30-4CA7-A1A4-560F32030CA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37.24</c:v>
                </c:pt>
                <c:pt idx="1">
                  <c:v>33.58</c:v>
                </c:pt>
                <c:pt idx="2">
                  <c:v>35.42</c:v>
                </c:pt>
                <c:pt idx="3">
                  <c:v>39.82</c:v>
                </c:pt>
                <c:pt idx="4">
                  <c:v>41.03</c:v>
                </c:pt>
              </c:numCache>
            </c:numRef>
          </c:val>
          <c:smooth val="0"/>
          <c:extLst>
            <c:ext xmlns:c16="http://schemas.microsoft.com/office/drawing/2014/chart" uri="{C3380CC4-5D6E-409C-BE32-E72D297353CC}">
              <c16:uniqueId val="{00000001-3D30-4CA7-A1A4-560F32030CA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504.7</c:v>
                </c:pt>
                <c:pt idx="1">
                  <c:v>421.29</c:v>
                </c:pt>
                <c:pt idx="2">
                  <c:v>335.14</c:v>
                </c:pt>
                <c:pt idx="3">
                  <c:v>187.02</c:v>
                </c:pt>
                <c:pt idx="4">
                  <c:v>127.78</c:v>
                </c:pt>
              </c:numCache>
            </c:numRef>
          </c:val>
          <c:extLst>
            <c:ext xmlns:c16="http://schemas.microsoft.com/office/drawing/2014/chart" uri="{C3380CC4-5D6E-409C-BE32-E72D297353CC}">
              <c16:uniqueId val="{00000000-0531-4B6A-ACD8-A547436C615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783.8</c:v>
                </c:pt>
                <c:pt idx="1">
                  <c:v>778.81</c:v>
                </c:pt>
                <c:pt idx="2">
                  <c:v>718.49</c:v>
                </c:pt>
                <c:pt idx="3">
                  <c:v>743.31</c:v>
                </c:pt>
                <c:pt idx="4">
                  <c:v>796.8</c:v>
                </c:pt>
              </c:numCache>
            </c:numRef>
          </c:val>
          <c:smooth val="0"/>
          <c:extLst>
            <c:ext xmlns:c16="http://schemas.microsoft.com/office/drawing/2014/chart" uri="{C3380CC4-5D6E-409C-BE32-E72D297353CC}">
              <c16:uniqueId val="{00000001-0531-4B6A-ACD8-A547436C615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74.53</c:v>
                </c:pt>
                <c:pt idx="1">
                  <c:v>63.5</c:v>
                </c:pt>
                <c:pt idx="2">
                  <c:v>62.4</c:v>
                </c:pt>
                <c:pt idx="3">
                  <c:v>67.430000000000007</c:v>
                </c:pt>
                <c:pt idx="4">
                  <c:v>60.38</c:v>
                </c:pt>
              </c:numCache>
            </c:numRef>
          </c:val>
          <c:extLst>
            <c:ext xmlns:c16="http://schemas.microsoft.com/office/drawing/2014/chart" uri="{C3380CC4-5D6E-409C-BE32-E72D297353CC}">
              <c16:uniqueId val="{00000000-FD2E-40C7-A679-76E3BB89B9F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68.11</c:v>
                </c:pt>
                <c:pt idx="1">
                  <c:v>67.23</c:v>
                </c:pt>
                <c:pt idx="2">
                  <c:v>61.82</c:v>
                </c:pt>
                <c:pt idx="3">
                  <c:v>61.15</c:v>
                </c:pt>
                <c:pt idx="4">
                  <c:v>58.41</c:v>
                </c:pt>
              </c:numCache>
            </c:numRef>
          </c:val>
          <c:smooth val="0"/>
          <c:extLst>
            <c:ext xmlns:c16="http://schemas.microsoft.com/office/drawing/2014/chart" uri="{C3380CC4-5D6E-409C-BE32-E72D297353CC}">
              <c16:uniqueId val="{00000001-FD2E-40C7-A679-76E3BB89B9F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187.6</c:v>
                </c:pt>
                <c:pt idx="1">
                  <c:v>214.46</c:v>
                </c:pt>
                <c:pt idx="2">
                  <c:v>231.46</c:v>
                </c:pt>
                <c:pt idx="3">
                  <c:v>223.77</c:v>
                </c:pt>
                <c:pt idx="4">
                  <c:v>333.91</c:v>
                </c:pt>
              </c:numCache>
            </c:numRef>
          </c:val>
          <c:extLst>
            <c:ext xmlns:c16="http://schemas.microsoft.com/office/drawing/2014/chart" uri="{C3380CC4-5D6E-409C-BE32-E72D297353CC}">
              <c16:uniqueId val="{00000000-8967-4713-8A38-20C37366B69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222.41</c:v>
                </c:pt>
                <c:pt idx="1">
                  <c:v>228.21</c:v>
                </c:pt>
                <c:pt idx="2">
                  <c:v>246.9</c:v>
                </c:pt>
                <c:pt idx="3">
                  <c:v>250.43</c:v>
                </c:pt>
                <c:pt idx="4">
                  <c:v>267.33999999999997</c:v>
                </c:pt>
              </c:numCache>
            </c:numRef>
          </c:val>
          <c:smooth val="0"/>
          <c:extLst>
            <c:ext xmlns:c16="http://schemas.microsoft.com/office/drawing/2014/chart" uri="{C3380CC4-5D6E-409C-BE32-E72D297353CC}">
              <c16:uniqueId val="{00000001-8967-4713-8A38-20C37366B69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茨城県　美浦村</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F1</v>
      </c>
      <c r="X8" s="64"/>
      <c r="Y8" s="64"/>
      <c r="Z8" s="64"/>
      <c r="AA8" s="64"/>
      <c r="AB8" s="64"/>
      <c r="AC8" s="64"/>
      <c r="AD8" s="65" t="str">
        <f>データ!$M$6</f>
        <v>非設置</v>
      </c>
      <c r="AE8" s="65"/>
      <c r="AF8" s="65"/>
      <c r="AG8" s="65"/>
      <c r="AH8" s="65"/>
      <c r="AI8" s="65"/>
      <c r="AJ8" s="65"/>
      <c r="AK8" s="3"/>
      <c r="AL8" s="44">
        <f>データ!S6</f>
        <v>14156</v>
      </c>
      <c r="AM8" s="44"/>
      <c r="AN8" s="44"/>
      <c r="AO8" s="44"/>
      <c r="AP8" s="44"/>
      <c r="AQ8" s="44"/>
      <c r="AR8" s="44"/>
      <c r="AS8" s="44"/>
      <c r="AT8" s="45">
        <f>データ!T6</f>
        <v>66.61</v>
      </c>
      <c r="AU8" s="45"/>
      <c r="AV8" s="45"/>
      <c r="AW8" s="45"/>
      <c r="AX8" s="45"/>
      <c r="AY8" s="45"/>
      <c r="AZ8" s="45"/>
      <c r="BA8" s="45"/>
      <c r="BB8" s="45">
        <f>データ!U6</f>
        <v>212.52</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96.35</v>
      </c>
      <c r="J10" s="45"/>
      <c r="K10" s="45"/>
      <c r="L10" s="45"/>
      <c r="M10" s="45"/>
      <c r="N10" s="45"/>
      <c r="O10" s="45"/>
      <c r="P10" s="45">
        <f>データ!P6</f>
        <v>36.69</v>
      </c>
      <c r="Q10" s="45"/>
      <c r="R10" s="45"/>
      <c r="S10" s="45"/>
      <c r="T10" s="45"/>
      <c r="U10" s="45"/>
      <c r="V10" s="45"/>
      <c r="W10" s="45">
        <f>データ!Q6</f>
        <v>100</v>
      </c>
      <c r="X10" s="45"/>
      <c r="Y10" s="45"/>
      <c r="Z10" s="45"/>
      <c r="AA10" s="45"/>
      <c r="AB10" s="45"/>
      <c r="AC10" s="45"/>
      <c r="AD10" s="44">
        <f>データ!R6</f>
        <v>3300</v>
      </c>
      <c r="AE10" s="44"/>
      <c r="AF10" s="44"/>
      <c r="AG10" s="44"/>
      <c r="AH10" s="44"/>
      <c r="AI10" s="44"/>
      <c r="AJ10" s="44"/>
      <c r="AK10" s="2"/>
      <c r="AL10" s="44">
        <f>データ!V6</f>
        <v>5182</v>
      </c>
      <c r="AM10" s="44"/>
      <c r="AN10" s="44"/>
      <c r="AO10" s="44"/>
      <c r="AP10" s="44"/>
      <c r="AQ10" s="44"/>
      <c r="AR10" s="44"/>
      <c r="AS10" s="44"/>
      <c r="AT10" s="45">
        <f>データ!W6</f>
        <v>3.03</v>
      </c>
      <c r="AU10" s="45"/>
      <c r="AV10" s="45"/>
      <c r="AW10" s="45"/>
      <c r="AX10" s="45"/>
      <c r="AY10" s="45"/>
      <c r="AZ10" s="45"/>
      <c r="BA10" s="45"/>
      <c r="BB10" s="45">
        <f>データ!X6</f>
        <v>1710.23</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Ln49EtLAqwYJhoKqby4i4FeKq1SOvsGM4pA4GwfvYnOfirM8PVb2sVa90eDEEh/bNTAcjpCh/CvkgLM+QD6M/g==" saltValue="BI7Ip1HfLxBHMZEQZ4VrX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84425</v>
      </c>
      <c r="D6" s="19">
        <f t="shared" si="3"/>
        <v>46</v>
      </c>
      <c r="E6" s="19">
        <f t="shared" si="3"/>
        <v>17</v>
      </c>
      <c r="F6" s="19">
        <f t="shared" si="3"/>
        <v>5</v>
      </c>
      <c r="G6" s="19">
        <f t="shared" si="3"/>
        <v>0</v>
      </c>
      <c r="H6" s="19" t="str">
        <f t="shared" si="3"/>
        <v>茨城県　美浦村</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96.35</v>
      </c>
      <c r="P6" s="20">
        <f t="shared" si="3"/>
        <v>36.69</v>
      </c>
      <c r="Q6" s="20">
        <f t="shared" si="3"/>
        <v>100</v>
      </c>
      <c r="R6" s="20">
        <f t="shared" si="3"/>
        <v>3300</v>
      </c>
      <c r="S6" s="20">
        <f t="shared" si="3"/>
        <v>14156</v>
      </c>
      <c r="T6" s="20">
        <f t="shared" si="3"/>
        <v>66.61</v>
      </c>
      <c r="U6" s="20">
        <f t="shared" si="3"/>
        <v>212.52</v>
      </c>
      <c r="V6" s="20">
        <f t="shared" si="3"/>
        <v>5182</v>
      </c>
      <c r="W6" s="20">
        <f t="shared" si="3"/>
        <v>3.03</v>
      </c>
      <c r="X6" s="20">
        <f t="shared" si="3"/>
        <v>1710.23</v>
      </c>
      <c r="Y6" s="21">
        <f>IF(Y7="",NA(),Y7)</f>
        <v>103.79</v>
      </c>
      <c r="Z6" s="21">
        <f t="shared" ref="Z6:AH6" si="4">IF(Z7="",NA(),Z7)</f>
        <v>86.42</v>
      </c>
      <c r="AA6" s="21">
        <f t="shared" si="4"/>
        <v>86.37</v>
      </c>
      <c r="AB6" s="21">
        <f t="shared" si="4"/>
        <v>88.94</v>
      </c>
      <c r="AC6" s="21">
        <f t="shared" si="4"/>
        <v>97.23</v>
      </c>
      <c r="AD6" s="21">
        <f t="shared" si="4"/>
        <v>103.09</v>
      </c>
      <c r="AE6" s="21">
        <f t="shared" si="4"/>
        <v>102.11</v>
      </c>
      <c r="AF6" s="21">
        <f t="shared" si="4"/>
        <v>101.91</v>
      </c>
      <c r="AG6" s="21">
        <f t="shared" si="4"/>
        <v>103.07</v>
      </c>
      <c r="AH6" s="21">
        <f t="shared" si="4"/>
        <v>103.04</v>
      </c>
      <c r="AI6" s="20" t="str">
        <f>IF(AI7="","",IF(AI7="-","【-】","【"&amp;SUBSTITUTE(TEXT(AI7,"#,##0.00"),"-","△")&amp;"】"))</f>
        <v>【104.30】</v>
      </c>
      <c r="AJ6" s="20">
        <f>IF(AJ7="",NA(),AJ7)</f>
        <v>0</v>
      </c>
      <c r="AK6" s="21">
        <f t="shared" ref="AK6:AS6" si="5">IF(AK7="",NA(),AK7)</f>
        <v>81.819999999999993</v>
      </c>
      <c r="AL6" s="21">
        <f t="shared" si="5"/>
        <v>145.30000000000001</v>
      </c>
      <c r="AM6" s="21">
        <f t="shared" si="5"/>
        <v>196.25</v>
      </c>
      <c r="AN6" s="21">
        <f t="shared" si="5"/>
        <v>212.56</v>
      </c>
      <c r="AO6" s="21">
        <f t="shared" si="5"/>
        <v>101.24</v>
      </c>
      <c r="AP6" s="21">
        <f t="shared" si="5"/>
        <v>124.9</v>
      </c>
      <c r="AQ6" s="21">
        <f t="shared" si="5"/>
        <v>124.8</v>
      </c>
      <c r="AR6" s="21">
        <f t="shared" si="5"/>
        <v>120.64</v>
      </c>
      <c r="AS6" s="21">
        <f t="shared" si="5"/>
        <v>100.31</v>
      </c>
      <c r="AT6" s="20" t="str">
        <f>IF(AT7="","",IF(AT7="-","【-】","【"&amp;SUBSTITUTE(TEXT(AT7,"#,##0.00"),"-","△")&amp;"】"))</f>
        <v>【102.74】</v>
      </c>
      <c r="AU6" s="21">
        <f>IF(AU7="",NA(),AU7)</f>
        <v>433.18</v>
      </c>
      <c r="AV6" s="21">
        <f t="shared" ref="AV6:BD6" si="6">IF(AV7="",NA(),AV7)</f>
        <v>351.77</v>
      </c>
      <c r="AW6" s="21">
        <f t="shared" si="6"/>
        <v>374.32</v>
      </c>
      <c r="AX6" s="21">
        <f t="shared" si="6"/>
        <v>354.46</v>
      </c>
      <c r="AY6" s="21">
        <f t="shared" si="6"/>
        <v>358.87</v>
      </c>
      <c r="AZ6" s="21">
        <f t="shared" si="6"/>
        <v>37.24</v>
      </c>
      <c r="BA6" s="21">
        <f t="shared" si="6"/>
        <v>33.58</v>
      </c>
      <c r="BB6" s="21">
        <f t="shared" si="6"/>
        <v>35.42</v>
      </c>
      <c r="BC6" s="21">
        <f t="shared" si="6"/>
        <v>39.82</v>
      </c>
      <c r="BD6" s="21">
        <f t="shared" si="6"/>
        <v>41.03</v>
      </c>
      <c r="BE6" s="20" t="str">
        <f>IF(BE7="","",IF(BE7="-","【-】","【"&amp;SUBSTITUTE(TEXT(BE7,"#,##0.00"),"-","△")&amp;"】"))</f>
        <v>【47.19】</v>
      </c>
      <c r="BF6" s="21">
        <f>IF(BF7="",NA(),BF7)</f>
        <v>504.7</v>
      </c>
      <c r="BG6" s="21">
        <f t="shared" ref="BG6:BO6" si="7">IF(BG7="",NA(),BG7)</f>
        <v>421.29</v>
      </c>
      <c r="BH6" s="21">
        <f t="shared" si="7"/>
        <v>335.14</v>
      </c>
      <c r="BI6" s="21">
        <f t="shared" si="7"/>
        <v>187.02</v>
      </c>
      <c r="BJ6" s="21">
        <f t="shared" si="7"/>
        <v>127.78</v>
      </c>
      <c r="BK6" s="21">
        <f t="shared" si="7"/>
        <v>783.8</v>
      </c>
      <c r="BL6" s="21">
        <f t="shared" si="7"/>
        <v>778.81</v>
      </c>
      <c r="BM6" s="21">
        <f t="shared" si="7"/>
        <v>718.49</v>
      </c>
      <c r="BN6" s="21">
        <f t="shared" si="7"/>
        <v>743.31</v>
      </c>
      <c r="BO6" s="21">
        <f t="shared" si="7"/>
        <v>796.8</v>
      </c>
      <c r="BP6" s="20" t="str">
        <f>IF(BP7="","",IF(BP7="-","【-】","【"&amp;SUBSTITUTE(TEXT(BP7,"#,##0.00"),"-","△")&amp;"】"))</f>
        <v>【798.10】</v>
      </c>
      <c r="BQ6" s="21">
        <f>IF(BQ7="",NA(),BQ7)</f>
        <v>74.53</v>
      </c>
      <c r="BR6" s="21">
        <f t="shared" ref="BR6:BZ6" si="8">IF(BR7="",NA(),BR7)</f>
        <v>63.5</v>
      </c>
      <c r="BS6" s="21">
        <f t="shared" si="8"/>
        <v>62.4</v>
      </c>
      <c r="BT6" s="21">
        <f t="shared" si="8"/>
        <v>67.430000000000007</v>
      </c>
      <c r="BU6" s="21">
        <f t="shared" si="8"/>
        <v>60.38</v>
      </c>
      <c r="BV6" s="21">
        <f t="shared" si="8"/>
        <v>68.11</v>
      </c>
      <c r="BW6" s="21">
        <f t="shared" si="8"/>
        <v>67.23</v>
      </c>
      <c r="BX6" s="21">
        <f t="shared" si="8"/>
        <v>61.82</v>
      </c>
      <c r="BY6" s="21">
        <f t="shared" si="8"/>
        <v>61.15</v>
      </c>
      <c r="BZ6" s="21">
        <f t="shared" si="8"/>
        <v>58.41</v>
      </c>
      <c r="CA6" s="20" t="str">
        <f>IF(CA7="","",IF(CA7="-","【-】","【"&amp;SUBSTITUTE(TEXT(CA7,"#,##0.00"),"-","△")&amp;"】"))</f>
        <v>【54.51】</v>
      </c>
      <c r="CB6" s="21">
        <f>IF(CB7="",NA(),CB7)</f>
        <v>187.6</v>
      </c>
      <c r="CC6" s="21">
        <f t="shared" ref="CC6:CK6" si="9">IF(CC7="",NA(),CC7)</f>
        <v>214.46</v>
      </c>
      <c r="CD6" s="21">
        <f t="shared" si="9"/>
        <v>231.46</v>
      </c>
      <c r="CE6" s="21">
        <f t="shared" si="9"/>
        <v>223.77</v>
      </c>
      <c r="CF6" s="21">
        <f t="shared" si="9"/>
        <v>333.91</v>
      </c>
      <c r="CG6" s="21">
        <f t="shared" si="9"/>
        <v>222.41</v>
      </c>
      <c r="CH6" s="21">
        <f t="shared" si="9"/>
        <v>228.21</v>
      </c>
      <c r="CI6" s="21">
        <f t="shared" si="9"/>
        <v>246.9</v>
      </c>
      <c r="CJ6" s="21">
        <f t="shared" si="9"/>
        <v>250.43</v>
      </c>
      <c r="CK6" s="21">
        <f t="shared" si="9"/>
        <v>267.33999999999997</v>
      </c>
      <c r="CL6" s="20" t="str">
        <f>IF(CL7="","",IF(CL7="-","【-】","【"&amp;SUBSTITUTE(TEXT(CL7,"#,##0.00"),"-","△")&amp;"】"))</f>
        <v>【286.33】</v>
      </c>
      <c r="CM6" s="21">
        <f>IF(CM7="",NA(),CM7)</f>
        <v>42.2</v>
      </c>
      <c r="CN6" s="21">
        <f t="shared" ref="CN6:CV6" si="10">IF(CN7="",NA(),CN7)</f>
        <v>43.07</v>
      </c>
      <c r="CO6" s="21">
        <f t="shared" si="10"/>
        <v>40.75</v>
      </c>
      <c r="CP6" s="21">
        <f t="shared" si="10"/>
        <v>38.520000000000003</v>
      </c>
      <c r="CQ6" s="21">
        <f t="shared" si="10"/>
        <v>28.37</v>
      </c>
      <c r="CR6" s="21">
        <f t="shared" si="10"/>
        <v>55.26</v>
      </c>
      <c r="CS6" s="21">
        <f t="shared" si="10"/>
        <v>54.54</v>
      </c>
      <c r="CT6" s="21">
        <f t="shared" si="10"/>
        <v>52.9</v>
      </c>
      <c r="CU6" s="21">
        <f t="shared" si="10"/>
        <v>52.63</v>
      </c>
      <c r="CV6" s="21">
        <f t="shared" si="10"/>
        <v>52.34</v>
      </c>
      <c r="CW6" s="20" t="str">
        <f>IF(CW7="","",IF(CW7="-","【-】","【"&amp;SUBSTITUTE(TEXT(CW7,"#,##0.00"),"-","△")&amp;"】"))</f>
        <v>【49.92】</v>
      </c>
      <c r="CX6" s="21">
        <f>IF(CX7="",NA(),CX7)</f>
        <v>85.3</v>
      </c>
      <c r="CY6" s="21">
        <f t="shared" ref="CY6:DG6" si="11">IF(CY7="",NA(),CY7)</f>
        <v>87.14</v>
      </c>
      <c r="CZ6" s="21">
        <f t="shared" si="11"/>
        <v>87.94</v>
      </c>
      <c r="DA6" s="21">
        <f t="shared" si="11"/>
        <v>88.98</v>
      </c>
      <c r="DB6" s="21">
        <f t="shared" si="11"/>
        <v>88.98</v>
      </c>
      <c r="DC6" s="21">
        <f t="shared" si="11"/>
        <v>90.52</v>
      </c>
      <c r="DD6" s="21">
        <f t="shared" si="11"/>
        <v>90.3</v>
      </c>
      <c r="DE6" s="21">
        <f t="shared" si="11"/>
        <v>90.3</v>
      </c>
      <c r="DF6" s="21">
        <f t="shared" si="11"/>
        <v>90.32</v>
      </c>
      <c r="DG6" s="21">
        <f t="shared" si="11"/>
        <v>90.05</v>
      </c>
      <c r="DH6" s="20" t="str">
        <f>IF(DH7="","",IF(DH7="-","【-】","【"&amp;SUBSTITUTE(TEXT(DH7,"#,##0.00"),"-","△")&amp;"】"))</f>
        <v>【87.80】</v>
      </c>
      <c r="DI6" s="21">
        <f>IF(DI7="",NA(),DI7)</f>
        <v>4.0999999999999996</v>
      </c>
      <c r="DJ6" s="21">
        <f t="shared" ref="DJ6:DR6" si="12">IF(DJ7="",NA(),DJ7)</f>
        <v>4.2699999999999996</v>
      </c>
      <c r="DK6" s="21">
        <f t="shared" si="12"/>
        <v>12</v>
      </c>
      <c r="DL6" s="21">
        <f t="shared" si="12"/>
        <v>15.77</v>
      </c>
      <c r="DM6" s="21">
        <f t="shared" si="12"/>
        <v>19.38</v>
      </c>
      <c r="DN6" s="21">
        <f t="shared" si="12"/>
        <v>24.8</v>
      </c>
      <c r="DO6" s="21">
        <f t="shared" si="12"/>
        <v>28.12</v>
      </c>
      <c r="DP6" s="21">
        <f t="shared" si="12"/>
        <v>28.79</v>
      </c>
      <c r="DQ6" s="21">
        <f t="shared" si="12"/>
        <v>30.5</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0.05</v>
      </c>
      <c r="ED6" s="20" t="str">
        <f>IF(ED7="","",IF(ED7="-","【-】","【"&amp;SUBSTITUTE(TEXT(ED7,"#,##0.00"),"-","△")&amp;"】"))</f>
        <v>【0.03】</v>
      </c>
      <c r="EE6" s="20">
        <f>IF(EE7="",NA(),EE7)</f>
        <v>0</v>
      </c>
      <c r="EF6" s="20">
        <f t="shared" ref="EF6:EN6" si="14">IF(EF7="",NA(),EF7)</f>
        <v>0</v>
      </c>
      <c r="EG6" s="20">
        <f t="shared" si="14"/>
        <v>0</v>
      </c>
      <c r="EH6" s="20">
        <f t="shared" si="14"/>
        <v>0</v>
      </c>
      <c r="EI6" s="20">
        <f t="shared" si="14"/>
        <v>0</v>
      </c>
      <c r="EJ6" s="21">
        <f t="shared" si="14"/>
        <v>0.02</v>
      </c>
      <c r="EK6" s="21">
        <f t="shared" si="14"/>
        <v>0.01</v>
      </c>
      <c r="EL6" s="21">
        <f t="shared" si="14"/>
        <v>0.01</v>
      </c>
      <c r="EM6" s="21">
        <f t="shared" si="14"/>
        <v>0.02</v>
      </c>
      <c r="EN6" s="21">
        <f t="shared" si="14"/>
        <v>0.02</v>
      </c>
      <c r="EO6" s="20" t="str">
        <f>IF(EO7="","",IF(EO7="-","【-】","【"&amp;SUBSTITUTE(TEXT(EO7,"#,##0.00"),"-","△")&amp;"】"))</f>
        <v>【0.02】</v>
      </c>
    </row>
    <row r="7" spans="1:148" s="22" customFormat="1" x14ac:dyDescent="0.15">
      <c r="A7" s="14"/>
      <c r="B7" s="23">
        <v>2024</v>
      </c>
      <c r="C7" s="23">
        <v>84425</v>
      </c>
      <c r="D7" s="23">
        <v>46</v>
      </c>
      <c r="E7" s="23">
        <v>17</v>
      </c>
      <c r="F7" s="23">
        <v>5</v>
      </c>
      <c r="G7" s="23">
        <v>0</v>
      </c>
      <c r="H7" s="23" t="s">
        <v>96</v>
      </c>
      <c r="I7" s="23" t="s">
        <v>97</v>
      </c>
      <c r="J7" s="23" t="s">
        <v>98</v>
      </c>
      <c r="K7" s="23" t="s">
        <v>99</v>
      </c>
      <c r="L7" s="23" t="s">
        <v>100</v>
      </c>
      <c r="M7" s="23" t="s">
        <v>101</v>
      </c>
      <c r="N7" s="24" t="s">
        <v>102</v>
      </c>
      <c r="O7" s="24">
        <v>96.35</v>
      </c>
      <c r="P7" s="24">
        <v>36.69</v>
      </c>
      <c r="Q7" s="24">
        <v>100</v>
      </c>
      <c r="R7" s="24">
        <v>3300</v>
      </c>
      <c r="S7" s="24">
        <v>14156</v>
      </c>
      <c r="T7" s="24">
        <v>66.61</v>
      </c>
      <c r="U7" s="24">
        <v>212.52</v>
      </c>
      <c r="V7" s="24">
        <v>5182</v>
      </c>
      <c r="W7" s="24">
        <v>3.03</v>
      </c>
      <c r="X7" s="24">
        <v>1710.23</v>
      </c>
      <c r="Y7" s="24">
        <v>103.79</v>
      </c>
      <c r="Z7" s="24">
        <v>86.42</v>
      </c>
      <c r="AA7" s="24">
        <v>86.37</v>
      </c>
      <c r="AB7" s="24">
        <v>88.94</v>
      </c>
      <c r="AC7" s="24">
        <v>97.23</v>
      </c>
      <c r="AD7" s="24">
        <v>103.09</v>
      </c>
      <c r="AE7" s="24">
        <v>102.11</v>
      </c>
      <c r="AF7" s="24">
        <v>101.91</v>
      </c>
      <c r="AG7" s="24">
        <v>103.07</v>
      </c>
      <c r="AH7" s="24">
        <v>103.04</v>
      </c>
      <c r="AI7" s="24">
        <v>104.3</v>
      </c>
      <c r="AJ7" s="24">
        <v>0</v>
      </c>
      <c r="AK7" s="24">
        <v>81.819999999999993</v>
      </c>
      <c r="AL7" s="24">
        <v>145.30000000000001</v>
      </c>
      <c r="AM7" s="24">
        <v>196.25</v>
      </c>
      <c r="AN7" s="24">
        <v>212.56</v>
      </c>
      <c r="AO7" s="24">
        <v>101.24</v>
      </c>
      <c r="AP7" s="24">
        <v>124.9</v>
      </c>
      <c r="AQ7" s="24">
        <v>124.8</v>
      </c>
      <c r="AR7" s="24">
        <v>120.64</v>
      </c>
      <c r="AS7" s="24">
        <v>100.31</v>
      </c>
      <c r="AT7" s="24">
        <v>102.74</v>
      </c>
      <c r="AU7" s="24">
        <v>433.18</v>
      </c>
      <c r="AV7" s="24">
        <v>351.77</v>
      </c>
      <c r="AW7" s="24">
        <v>374.32</v>
      </c>
      <c r="AX7" s="24">
        <v>354.46</v>
      </c>
      <c r="AY7" s="24">
        <v>358.87</v>
      </c>
      <c r="AZ7" s="24">
        <v>37.24</v>
      </c>
      <c r="BA7" s="24">
        <v>33.58</v>
      </c>
      <c r="BB7" s="24">
        <v>35.42</v>
      </c>
      <c r="BC7" s="24">
        <v>39.82</v>
      </c>
      <c r="BD7" s="24">
        <v>41.03</v>
      </c>
      <c r="BE7" s="24">
        <v>47.19</v>
      </c>
      <c r="BF7" s="24">
        <v>504.7</v>
      </c>
      <c r="BG7" s="24">
        <v>421.29</v>
      </c>
      <c r="BH7" s="24">
        <v>335.14</v>
      </c>
      <c r="BI7" s="24">
        <v>187.02</v>
      </c>
      <c r="BJ7" s="24">
        <v>127.78</v>
      </c>
      <c r="BK7" s="24">
        <v>783.8</v>
      </c>
      <c r="BL7" s="24">
        <v>778.81</v>
      </c>
      <c r="BM7" s="24">
        <v>718.49</v>
      </c>
      <c r="BN7" s="24">
        <v>743.31</v>
      </c>
      <c r="BO7" s="24">
        <v>796.8</v>
      </c>
      <c r="BP7" s="24">
        <v>798.1</v>
      </c>
      <c r="BQ7" s="24">
        <v>74.53</v>
      </c>
      <c r="BR7" s="24">
        <v>63.5</v>
      </c>
      <c r="BS7" s="24">
        <v>62.4</v>
      </c>
      <c r="BT7" s="24">
        <v>67.430000000000007</v>
      </c>
      <c r="BU7" s="24">
        <v>60.38</v>
      </c>
      <c r="BV7" s="24">
        <v>68.11</v>
      </c>
      <c r="BW7" s="24">
        <v>67.23</v>
      </c>
      <c r="BX7" s="24">
        <v>61.82</v>
      </c>
      <c r="BY7" s="24">
        <v>61.15</v>
      </c>
      <c r="BZ7" s="24">
        <v>58.41</v>
      </c>
      <c r="CA7" s="24">
        <v>54.51</v>
      </c>
      <c r="CB7" s="24">
        <v>187.6</v>
      </c>
      <c r="CC7" s="24">
        <v>214.46</v>
      </c>
      <c r="CD7" s="24">
        <v>231.46</v>
      </c>
      <c r="CE7" s="24">
        <v>223.77</v>
      </c>
      <c r="CF7" s="24">
        <v>333.91</v>
      </c>
      <c r="CG7" s="24">
        <v>222.41</v>
      </c>
      <c r="CH7" s="24">
        <v>228.21</v>
      </c>
      <c r="CI7" s="24">
        <v>246.9</v>
      </c>
      <c r="CJ7" s="24">
        <v>250.43</v>
      </c>
      <c r="CK7" s="24">
        <v>267.33999999999997</v>
      </c>
      <c r="CL7" s="24">
        <v>286.33</v>
      </c>
      <c r="CM7" s="24">
        <v>42.2</v>
      </c>
      <c r="CN7" s="24">
        <v>43.07</v>
      </c>
      <c r="CO7" s="24">
        <v>40.75</v>
      </c>
      <c r="CP7" s="24">
        <v>38.520000000000003</v>
      </c>
      <c r="CQ7" s="24">
        <v>28.37</v>
      </c>
      <c r="CR7" s="24">
        <v>55.26</v>
      </c>
      <c r="CS7" s="24">
        <v>54.54</v>
      </c>
      <c r="CT7" s="24">
        <v>52.9</v>
      </c>
      <c r="CU7" s="24">
        <v>52.63</v>
      </c>
      <c r="CV7" s="24">
        <v>52.34</v>
      </c>
      <c r="CW7" s="24">
        <v>49.92</v>
      </c>
      <c r="CX7" s="24">
        <v>85.3</v>
      </c>
      <c r="CY7" s="24">
        <v>87.14</v>
      </c>
      <c r="CZ7" s="24">
        <v>87.94</v>
      </c>
      <c r="DA7" s="24">
        <v>88.98</v>
      </c>
      <c r="DB7" s="24">
        <v>88.98</v>
      </c>
      <c r="DC7" s="24">
        <v>90.52</v>
      </c>
      <c r="DD7" s="24">
        <v>90.3</v>
      </c>
      <c r="DE7" s="24">
        <v>90.3</v>
      </c>
      <c r="DF7" s="24">
        <v>90.32</v>
      </c>
      <c r="DG7" s="24">
        <v>90.05</v>
      </c>
      <c r="DH7" s="24">
        <v>87.8</v>
      </c>
      <c r="DI7" s="24">
        <v>4.0999999999999996</v>
      </c>
      <c r="DJ7" s="24">
        <v>4.2699999999999996</v>
      </c>
      <c r="DK7" s="24">
        <v>12</v>
      </c>
      <c r="DL7" s="24">
        <v>15.77</v>
      </c>
      <c r="DM7" s="24">
        <v>19.38</v>
      </c>
      <c r="DN7" s="24">
        <v>24.8</v>
      </c>
      <c r="DO7" s="24">
        <v>28.12</v>
      </c>
      <c r="DP7" s="24">
        <v>28.79</v>
      </c>
      <c r="DQ7" s="24">
        <v>30.5</v>
      </c>
      <c r="DR7" s="24">
        <v>30.49</v>
      </c>
      <c r="DS7" s="24">
        <v>28.46</v>
      </c>
      <c r="DT7" s="24">
        <v>0</v>
      </c>
      <c r="DU7" s="24">
        <v>0</v>
      </c>
      <c r="DV7" s="24">
        <v>0</v>
      </c>
      <c r="DW7" s="24">
        <v>0</v>
      </c>
      <c r="DX7" s="24">
        <v>0</v>
      </c>
      <c r="DY7" s="24">
        <v>0</v>
      </c>
      <c r="DZ7" s="24">
        <v>0</v>
      </c>
      <c r="EA7" s="24">
        <v>0</v>
      </c>
      <c r="EB7" s="24">
        <v>0</v>
      </c>
      <c r="EC7" s="24">
        <v>0.05</v>
      </c>
      <c r="ED7" s="24">
        <v>0.03</v>
      </c>
      <c r="EE7" s="24">
        <v>0</v>
      </c>
      <c r="EF7" s="24">
        <v>0</v>
      </c>
      <c r="EG7" s="24">
        <v>0</v>
      </c>
      <c r="EH7" s="24">
        <v>0</v>
      </c>
      <c r="EI7" s="24">
        <v>0</v>
      </c>
      <c r="EJ7" s="24">
        <v>0.02</v>
      </c>
      <c r="EK7" s="24">
        <v>0.01</v>
      </c>
      <c r="EL7" s="24">
        <v>0.01</v>
      </c>
      <c r="EM7" s="24">
        <v>0.02</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dcterms:created xsi:type="dcterms:W3CDTF">2025-12-23T06:17:53Z</dcterms:created>
  <dcterms:modified xsi:type="dcterms:W3CDTF">2026-02-26T07:08:49Z</dcterms:modified>
  <cp:category/>
</cp:coreProperties>
</file>