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B8E2B9B6-1084-44BB-ACD0-CAF9CE8F6951}" xr6:coauthVersionLast="47" xr6:coauthVersionMax="47" xr10:uidLastSave="{00000000-0000-0000-0000-000000000000}"/>
  <workbookProtection workbookAlgorithmName="SHA-512" workbookHashValue="V18tNXwZud33n6qIYzxI37YIZOWZthQYQlTqxyRoNHZstDBqF4c7SCrf35nfkaiJJzGoyWB9hRaaDEqH12u3FA==" workbookSaltValue="wsxdL/k02bgjbGx2OwTgCw=="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BB8" i="4" s="1"/>
  <c r="S6" i="5"/>
  <c r="AT8" i="4" s="1"/>
  <c r="R6" i="5"/>
  <c r="AL8" i="4" s="1"/>
  <c r="Q6" i="5"/>
  <c r="W10" i="4" s="1"/>
  <c r="P6" i="5"/>
  <c r="O6" i="5"/>
  <c r="I10" i="4" s="1"/>
  <c r="N6" i="5"/>
  <c r="B10" i="4" s="1"/>
  <c r="M6" i="5"/>
  <c r="AD8" i="4" s="1"/>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H85" i="4"/>
  <c r="F85" i="4"/>
  <c r="AL10" i="4"/>
  <c r="P10" i="4"/>
  <c r="W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<sst xmlns="http://schemas.openxmlformats.org/spreadsheetml/2006/main" count="228" uniqueCount="112">
  <si>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</si>
  <si>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</si>
  <si>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</si>
  <si>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</si>
  <si>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</si>
  <si>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</si>
  <si>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</si>
  <si>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</si>
  <si>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</si>
  <si>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</si>
  <si>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</si>
  <si>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</si>
  <si>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</si>
  <si>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</si>
  <si>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</si>
  <si>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</si>
  <si>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</si>
  <si>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</si>
  <si>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</si>
  <si>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</si>
  <si>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</si>
  <si>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</si>
  <si>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</si>
  <si>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</si>
  <si>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</si>
  <si>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</si>
  <si>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</si>
  <si>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</si>
  <si>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</si>
  <si>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</si>
  <si>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</si>
  <si>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</si>
  <si>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</si>
  <si>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</si>
  <si>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</si>
  <si>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</si>
  <si>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</si>
  <si>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</si>
  <si>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</si>
  <si>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</si>
  <si>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</si>
  <si>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</si>
  <si>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</si>
  <si>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</si>
  <si>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</si>
  <si>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</si>
  <si>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</si>
  <si>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</si>
  <si>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</si>
  <si>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</si>
  <si>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</si>
  <si>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</si>
  <si>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</si>
  <si>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</si>
  <si>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</si>
  <si>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</si>
  <si>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</si>
  <si>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</si>
  <si>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</si>
  <si>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</si>
  <si>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</si>
  <si>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</si>
  <si>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</si>
  <si>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</si>
  <si>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</si>
  <si>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</si>
  <si>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</si>
  <si>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</si>
  <si>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</si>
  <si>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</si>
  <si>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</si>
  <si>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</si>
  <si>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</si>
  <si>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</si>
  <si>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</si>
  <si>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</si>
  <si>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</si>
  <si>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</si>
  <si>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</si>
  <si>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</si>
  <si>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</si>
  <si>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</si>
  <si>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</si>
  <si>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</si>
  <si>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</si>
  <si>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</si>
  <si>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</si>
  <si>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</si>
  <si>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</si>
  <si>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</si>
  <si>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</si>
  <si>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</si>
  <si>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大子町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</si>
  <si>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</si>
  <si>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</si>
  <si>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</si>
  <si>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</si>
  <si>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</si>
  <si>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</si>
  <si>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</si>
  <si>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</si>
  <si>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</si>
  <si>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</si>
  <si>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</si>
  <si>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</si>
  <si>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</si>
  <si>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</si>
  <si>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</si>
  <si>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</si>
  <si>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①有形固定資産減価償却率は60.85％と類似団体平均値を上回り、法定耐用年数に近い資産が多い状況である。
②管路経年化率についても55.17％と、①と同様に類似団体と比較して法定耐用年数を超えた老朽管が多い状況となっている。
　上記を踏まえて老朽管更新に投資をしていることから、③管路更新率については0.89％と、類似団体平均値を上回った。なお、前年度と比較し増加しているが、これは令和6年度の当該指標が前年度繰越事業との合算により増加していたことによる。</t>
    <rPh sb="180" eb="182">
      <t>ゾウカ</t>
    </rPh>
    <phoneticPr fontId="4"/>
  </si>
  <si>
    <t>①経常収支比率は88.32％で,動力費の高騰や人件費等の増加により経常費が膨らんではいるが、単年度収支は黒字であった。
④企業債残高対給水収益比率は近年増加傾向となっており310.83％であるが、類似団体平均値を下回る。必要な老朽管更新工事の財源として企業債を活用しており、将来への適切な投資を引き続き確保していく。
⑥給水原価は類似団体平均値を上回る241.62円であった。地形や住宅の点在等により給水効率が悪く動力費や老朽管の修繕費用の増加が給水原価を押し上げている。
⑧有収率は類似団体平均値よりも低い60.27％であるが、0.11％とわずかながら増加した。老朽管の計画的な更新及び早期の漏水対策により、地道ではあるが着実に有収率向上を目指す。</t>
    <rPh sb="52" eb="53">
      <t>クロ</t>
    </rPh>
    <phoneticPr fontId="4"/>
  </si>
  <si>
    <t>令和6年度決算は黒字ではあるが、物価の高騰等により厳しい経営が続いていく見通しとなっている。
　過疎地であり、新たな収益の確保は難しく、動力費の高騰をはじめ経費の上昇が経営を圧迫していることから更なる経費の節減が必要である。
　指標の中でも特に類似団体平均値が著しく劣る老朽化の状況と有収率を改善するために、耐震化も含めた老朽管の更新を進めなければならない。限られた予算の中で、効率的かつ効果的な更新業務を進める必要がある。</t>
    <rPh sb="8" eb="9">
      <t>クロ</t>
    </rPh>
    <rPh sb="16" eb="18">
      <t>ブッカ</t>
    </rPh>
    <rPh sb="19" eb="21">
      <t>コウトウ</t>
    </rPh>
    <rPh sb="21" eb="22">
      <t>トウ</t>
    </rPh>
    <rPh sb="36" eb="38">
      <t>ミトオ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</si>
</sst>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0.37</c:v>
                </c:pt>
                <c:pt idx="1">
                  <c:v>0.12</c:v>
                </c:pt>
                <c:pt idx="2">
                  <c:v>1.17</c:v>
                </c:pt>
                <c:pt idx="3">
                  <c:v>0.57999999999999996</c:v>
                </c:pt>
                <c:pt idx="4">
                  <c:v>0.89</c:v>
                </c:pt>
              </c:numCache>
            </c:numRef>
          </c:val>
          <c:extLst>
            <c:ext xmlns:c16="http://schemas.microsoft.com/office/drawing/2014/chart" uri="{C3380CC4-5D6E-409C-BE32-E72D297353CC}">
              <c16:uniqueId val="{00000000-3813-479B-8E61-E687E2E65BF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c:v>
                </c:pt>
                <c:pt idx="4">
                  <c:v>0.39</c:v>
                </c:pt>
              </c:numCache>
            </c:numRef>
          </c:val>
          <c:smooth val="0"/>
          <c:extLst>
            <c:ext xmlns:c16="http://schemas.microsoft.com/office/drawing/2014/chart" uri="{C3380CC4-5D6E-409C-BE32-E72D297353CC}">
              <c16:uniqueId val="{00000001-3813-479B-8E61-E687E2E65BF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74.47</c:v>
                </c:pt>
                <c:pt idx="1">
                  <c:v>73.67</c:v>
                </c:pt>
                <c:pt idx="2">
                  <c:v>74.37</c:v>
                </c:pt>
                <c:pt idx="3">
                  <c:v>72.34</c:v>
                </c:pt>
                <c:pt idx="4">
                  <c:v>69.97</c:v>
                </c:pt>
              </c:numCache>
            </c:numRef>
          </c:val>
          <c:extLst>
            <c:ext xmlns:c16="http://schemas.microsoft.com/office/drawing/2014/chart" uri="{C3380CC4-5D6E-409C-BE32-E72D297353CC}">
              <c16:uniqueId val="{00000000-508D-4111-903B-181F5A7E496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54.8</c:v>
                </c:pt>
                <c:pt idx="4">
                  <c:v>55.47</c:v>
                </c:pt>
              </c:numCache>
            </c:numRef>
          </c:val>
          <c:smooth val="0"/>
          <c:extLst>
            <c:ext xmlns:c16="http://schemas.microsoft.com/office/drawing/2014/chart" uri="{C3380CC4-5D6E-409C-BE32-E72D297353CC}">
              <c16:uniqueId val="{00000001-508D-4111-903B-181F5A7E496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58.58</c:v>
                </c:pt>
                <c:pt idx="1">
                  <c:v>59.94</c:v>
                </c:pt>
                <c:pt idx="2">
                  <c:v>60.03</c:v>
                </c:pt>
                <c:pt idx="3">
                  <c:v>60.16</c:v>
                </c:pt>
                <c:pt idx="4">
                  <c:v>60.27</c:v>
                </c:pt>
              </c:numCache>
            </c:numRef>
          </c:val>
          <c:extLst>
            <c:ext xmlns:c16="http://schemas.microsoft.com/office/drawing/2014/chart" uri="{C3380CC4-5D6E-409C-BE32-E72D297353CC}">
              <c16:uniqueId val="{00000000-32B4-4771-81BF-9351BE71BBD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77.98</c:v>
                </c:pt>
                <c:pt idx="4">
                  <c:v>76.97</c:v>
                </c:pt>
              </c:numCache>
            </c:numRef>
          </c:val>
          <c:smooth val="0"/>
          <c:extLst>
            <c:ext xmlns:c16="http://schemas.microsoft.com/office/drawing/2014/chart" uri="{C3380CC4-5D6E-409C-BE32-E72D297353CC}">
              <c16:uniqueId val="{00000001-32B4-4771-81BF-9351BE71BBD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95.17</c:v>
                </c:pt>
                <c:pt idx="1">
                  <c:v>101.85</c:v>
                </c:pt>
                <c:pt idx="2">
                  <c:v>102.28</c:v>
                </c:pt>
                <c:pt idx="3">
                  <c:v>85.99</c:v>
                </c:pt>
                <c:pt idx="4">
                  <c:v>88.32</c:v>
                </c:pt>
              </c:numCache>
            </c:numRef>
          </c:val>
          <c:extLst>
            <c:ext xmlns:c16="http://schemas.microsoft.com/office/drawing/2014/chart" uri="{C3380CC4-5D6E-409C-BE32-E72D297353CC}">
              <c16:uniqueId val="{00000000-FC7E-4C3A-A9A3-E9D5E8D2981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105.97</c:v>
                </c:pt>
                <c:pt idx="4">
                  <c:v>105.08</c:v>
                </c:pt>
              </c:numCache>
            </c:numRef>
          </c:val>
          <c:smooth val="0"/>
          <c:extLst>
            <c:ext xmlns:c16="http://schemas.microsoft.com/office/drawing/2014/chart" uri="{C3380CC4-5D6E-409C-BE32-E72D297353CC}">
              <c16:uniqueId val="{00000001-FC7E-4C3A-A9A3-E9D5E8D2981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61.9</c:v>
                </c:pt>
                <c:pt idx="1">
                  <c:v>62.05</c:v>
                </c:pt>
                <c:pt idx="2">
                  <c:v>60.88</c:v>
                </c:pt>
                <c:pt idx="3">
                  <c:v>60.56</c:v>
                </c:pt>
                <c:pt idx="4">
                  <c:v>60.85</c:v>
                </c:pt>
              </c:numCache>
            </c:numRef>
          </c:val>
          <c:extLst>
            <c:ext xmlns:c16="http://schemas.microsoft.com/office/drawing/2014/chart" uri="{C3380CC4-5D6E-409C-BE32-E72D297353CC}">
              <c16:uniqueId val="{00000000-723D-4FAA-B3D1-7801A8383E8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52.27</c:v>
                </c:pt>
                <c:pt idx="4">
                  <c:v>52.87</c:v>
                </c:pt>
              </c:numCache>
            </c:numRef>
          </c:val>
          <c:smooth val="0"/>
          <c:extLst>
            <c:ext xmlns:c16="http://schemas.microsoft.com/office/drawing/2014/chart" uri="{C3380CC4-5D6E-409C-BE32-E72D297353CC}">
              <c16:uniqueId val="{00000001-723D-4FAA-B3D1-7801A8383E8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58.7</c:v>
                </c:pt>
                <c:pt idx="1">
                  <c:v>58.34</c:v>
                </c:pt>
                <c:pt idx="2">
                  <c:v>57.59</c:v>
                </c:pt>
                <c:pt idx="3">
                  <c:v>56.61</c:v>
                </c:pt>
                <c:pt idx="4">
                  <c:v>55.17</c:v>
                </c:pt>
              </c:numCache>
            </c:numRef>
          </c:val>
          <c:extLst>
            <c:ext xmlns:c16="http://schemas.microsoft.com/office/drawing/2014/chart" uri="{C3380CC4-5D6E-409C-BE32-E72D297353CC}">
              <c16:uniqueId val="{00000000-F197-4742-9544-64C0B2769C5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25.67</c:v>
                </c:pt>
                <c:pt idx="4">
                  <c:v>26.86</c:v>
                </c:pt>
              </c:numCache>
            </c:numRef>
          </c:val>
          <c:smooth val="0"/>
          <c:extLst>
            <c:ext xmlns:c16="http://schemas.microsoft.com/office/drawing/2014/chart" uri="{C3380CC4-5D6E-409C-BE32-E72D297353CC}">
              <c16:uniqueId val="{00000001-F197-4742-9544-64C0B2769C5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FC-48C9-87DD-BA33813E508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8.52</c:v>
                </c:pt>
                <c:pt idx="4">
                  <c:v>10.8</c:v>
                </c:pt>
              </c:numCache>
            </c:numRef>
          </c:val>
          <c:smooth val="0"/>
          <c:extLst>
            <c:ext xmlns:c16="http://schemas.microsoft.com/office/drawing/2014/chart" uri="{C3380CC4-5D6E-409C-BE32-E72D297353CC}">
              <c16:uniqueId val="{00000001-28FC-48C9-87DD-BA33813E508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376.47</c:v>
                </c:pt>
                <c:pt idx="1">
                  <c:v>442.8</c:v>
                </c:pt>
                <c:pt idx="2">
                  <c:v>272.33999999999997</c:v>
                </c:pt>
                <c:pt idx="3">
                  <c:v>260.47000000000003</c:v>
                </c:pt>
                <c:pt idx="4">
                  <c:v>269.89999999999998</c:v>
                </c:pt>
              </c:numCache>
            </c:numRef>
          </c:val>
          <c:extLst>
            <c:ext xmlns:c16="http://schemas.microsoft.com/office/drawing/2014/chart" uri="{C3380CC4-5D6E-409C-BE32-E72D297353CC}">
              <c16:uniqueId val="{00000000-2C7B-49A5-BBB8-9F242FDF3CA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378.87</c:v>
                </c:pt>
                <c:pt idx="4">
                  <c:v>362.35</c:v>
                </c:pt>
              </c:numCache>
            </c:numRef>
          </c:val>
          <c:smooth val="0"/>
          <c:extLst>
            <c:ext xmlns:c16="http://schemas.microsoft.com/office/drawing/2014/chart" uri="{C3380CC4-5D6E-409C-BE32-E72D297353CC}">
              <c16:uniqueId val="{00000001-2C7B-49A5-BBB8-9F242FDF3CA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278.85000000000002</c:v>
                </c:pt>
                <c:pt idx="1">
                  <c:v>251.64</c:v>
                </c:pt>
                <c:pt idx="2">
                  <c:v>286.89999999999998</c:v>
                </c:pt>
                <c:pt idx="3">
                  <c:v>310.67</c:v>
                </c:pt>
                <c:pt idx="4">
                  <c:v>310.83</c:v>
                </c:pt>
              </c:numCache>
            </c:numRef>
          </c:val>
          <c:extLst>
            <c:ext xmlns:c16="http://schemas.microsoft.com/office/drawing/2014/chart" uri="{C3380CC4-5D6E-409C-BE32-E72D297353CC}">
              <c16:uniqueId val="{00000000-DD75-423C-9743-65129EF3002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430.23</c:v>
                </c:pt>
                <c:pt idx="4">
                  <c:v>429.24</c:v>
                </c:pt>
              </c:numCache>
            </c:numRef>
          </c:val>
          <c:smooth val="0"/>
          <c:extLst>
            <c:ext xmlns:c16="http://schemas.microsoft.com/office/drawing/2014/chart" uri="{C3380CC4-5D6E-409C-BE32-E72D297353CC}">
              <c16:uniqueId val="{00000001-DD75-423C-9743-65129EF3002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93.62</c:v>
                </c:pt>
                <c:pt idx="1">
                  <c:v>99.94</c:v>
                </c:pt>
                <c:pt idx="2">
                  <c:v>98.14</c:v>
                </c:pt>
                <c:pt idx="3">
                  <c:v>79.98</c:v>
                </c:pt>
                <c:pt idx="4">
                  <c:v>85.81</c:v>
                </c:pt>
              </c:numCache>
            </c:numRef>
          </c:val>
          <c:extLst>
            <c:ext xmlns:c16="http://schemas.microsoft.com/office/drawing/2014/chart" uri="{C3380CC4-5D6E-409C-BE32-E72D297353CC}">
              <c16:uniqueId val="{00000000-D995-4C33-923E-502B67369DC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90.66</c:v>
                </c:pt>
                <c:pt idx="4">
                  <c:v>90.78</c:v>
                </c:pt>
              </c:numCache>
            </c:numRef>
          </c:val>
          <c:smooth val="0"/>
          <c:extLst>
            <c:ext xmlns:c16="http://schemas.microsoft.com/office/drawing/2014/chart" uri="{C3380CC4-5D6E-409C-BE32-E72D297353CC}">
              <c16:uniqueId val="{00000001-D995-4C33-923E-502B67369DC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214.93</c:v>
                </c:pt>
                <c:pt idx="1">
                  <c:v>216.91</c:v>
                </c:pt>
                <c:pt idx="2">
                  <c:v>221.03</c:v>
                </c:pt>
                <c:pt idx="3">
                  <c:v>253.53</c:v>
                </c:pt>
                <c:pt idx="4">
                  <c:v>241.62</c:v>
                </c:pt>
              </c:numCache>
            </c:numRef>
          </c:val>
          <c:extLst>
            <c:ext xmlns:c16="http://schemas.microsoft.com/office/drawing/2014/chart" uri="{C3380CC4-5D6E-409C-BE32-E72D297353CC}">
              <c16:uniqueId val="{00000000-8360-4977-AACD-42DCA3E827B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199.33</c:v>
                </c:pt>
                <c:pt idx="4">
                  <c:v>202.75</c:v>
                </c:pt>
              </c:numCache>
            </c:numRef>
          </c:val>
          <c:smooth val="0"/>
          <c:extLst>
            <c:ext xmlns:c16="http://schemas.microsoft.com/office/drawing/2014/chart" uri="{C3380CC4-5D6E-409C-BE32-E72D297353CC}">
              <c16:uniqueId val="{00000001-8360-4977-AACD-42DCA3E827B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大子町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14516</v>
      </c>
      <c r="AM8" s="65"/>
      <c r="AN8" s="65"/>
      <c r="AO8" s="65"/>
      <c r="AP8" s="65"/>
      <c r="AQ8" s="65"/>
      <c r="AR8" s="65"/>
      <c r="AS8" s="65"/>
      <c r="AT8" s="36">
        <f>データ!$S$6</f>
        <v>325.76</v>
      </c>
      <c r="AU8" s="37"/>
      <c r="AV8" s="37"/>
      <c r="AW8" s="37"/>
      <c r="AX8" s="37"/>
      <c r="AY8" s="37"/>
      <c r="AZ8" s="37"/>
      <c r="BA8" s="37"/>
      <c r="BB8" s="54">
        <f>データ!$T$6</f>
        <v>44.56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69.489999999999995</v>
      </c>
      <c r="J10" s="37"/>
      <c r="K10" s="37"/>
      <c r="L10" s="37"/>
      <c r="M10" s="37"/>
      <c r="N10" s="37"/>
      <c r="O10" s="64"/>
      <c r="P10" s="54">
        <f>データ!$P$6</f>
        <v>99.32</v>
      </c>
      <c r="Q10" s="54"/>
      <c r="R10" s="54"/>
      <c r="S10" s="54"/>
      <c r="T10" s="54"/>
      <c r="U10" s="54"/>
      <c r="V10" s="54"/>
      <c r="W10" s="65">
        <f>データ!$Q$6</f>
        <v>4230</v>
      </c>
      <c r="X10" s="65"/>
      <c r="Y10" s="65"/>
      <c r="Z10" s="65"/>
      <c r="AA10" s="65"/>
      <c r="AB10" s="65"/>
      <c r="AC10" s="65"/>
      <c r="AD10" s="2"/>
      <c r="AE10" s="2"/>
      <c r="AF10" s="2"/>
      <c r="AG10" s="2"/>
      <c r="AH10" s="2"/>
      <c r="AI10" s="2"/>
      <c r="AJ10" s="2"/>
      <c r="AK10" s="2"/>
      <c r="AL10" s="65">
        <f>データ!$U$6</f>
        <v>14210</v>
      </c>
      <c r="AM10" s="65"/>
      <c r="AN10" s="65"/>
      <c r="AO10" s="65"/>
      <c r="AP10" s="65"/>
      <c r="AQ10" s="65"/>
      <c r="AR10" s="65"/>
      <c r="AS10" s="65"/>
      <c r="AT10" s="36">
        <f>データ!$V$6</f>
        <v>200.45</v>
      </c>
      <c r="AU10" s="37"/>
      <c r="AV10" s="37"/>
      <c r="AW10" s="37"/>
      <c r="AX10" s="37"/>
      <c r="AY10" s="37"/>
      <c r="AZ10" s="37"/>
      <c r="BA10" s="37"/>
      <c r="BB10" s="54">
        <f>データ!$W$6</f>
        <v>70.89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grfHeziNSOtkb7Xc14cWsBFjMJOdrzWNeQ9cg//uQZE1SR7mvdQ47VDjCLFE/hDeh8i/xvYTUl1tYmr1+NAlg==" saltValue="fae1Dj/VgO01+6YBcCko7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83640</v>
      </c>
      <c r="D6" s="20">
        <f t="shared" si="3"/>
        <v>46</v>
      </c>
      <c r="E6" s="20">
        <f t="shared" si="3"/>
        <v>1</v>
      </c>
      <c r="F6" s="20">
        <f t="shared" si="3"/>
        <v>0</v>
      </c>
      <c r="G6" s="20">
        <f t="shared" si="3"/>
        <v>1</v>
      </c>
      <c r="H6" s="20" t="str">
        <f t="shared" si="3"/>
        <v>茨城県　大子町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69.489999999999995</v>
      </c>
      <c r="P6" s="21">
        <f t="shared" si="3"/>
        <v>99.32</v>
      </c>
      <c r="Q6" s="21">
        <f t="shared" si="3"/>
        <v>4230</v>
      </c>
      <c r="R6" s="21">
        <f t="shared" si="3"/>
        <v>14516</v>
      </c>
      <c r="S6" s="21">
        <f t="shared" si="3"/>
        <v>325.76</v>
      </c>
      <c r="T6" s="21">
        <f t="shared" si="3"/>
        <v>44.56</v>
      </c>
      <c r="U6" s="21">
        <f t="shared" si="3"/>
        <v>14210</v>
      </c>
      <c r="V6" s="21">
        <f t="shared" si="3"/>
        <v>200.45</v>
      </c>
      <c r="W6" s="21">
        <f t="shared" si="3"/>
        <v>70.89</v>
      </c>
      <c r="X6" s="22">
        <f>IF(X7="",NA(),X7)</f>
        <v>95.17</v>
      </c>
      <c r="Y6" s="22">
        <f t="shared" ref="Y6:AG6" si="4">IF(Y7="",NA(),Y7)</f>
        <v>101.85</v>
      </c>
      <c r="Z6" s="22">
        <f t="shared" si="4"/>
        <v>102.28</v>
      </c>
      <c r="AA6" s="22">
        <f t="shared" si="4"/>
        <v>85.99</v>
      </c>
      <c r="AB6" s="22">
        <f t="shared" si="4"/>
        <v>88.32</v>
      </c>
      <c r="AC6" s="22">
        <f t="shared" si="4"/>
        <v>108.35</v>
      </c>
      <c r="AD6" s="22">
        <f t="shared" si="4"/>
        <v>108.84</v>
      </c>
      <c r="AE6" s="22">
        <f t="shared" si="4"/>
        <v>105.92</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8.52</v>
      </c>
      <c r="AR6" s="22">
        <f t="shared" si="5"/>
        <v>10.8</v>
      </c>
      <c r="AS6" s="21" t="str">
        <f>IF(AS7="","",IF(AS7="-","【-】","【"&amp;SUBSTITUTE(TEXT(AS7,"#,##0.00"),"-","△")&amp;"】"))</f>
        <v>【1.61】</v>
      </c>
      <c r="AT6" s="22">
        <f>IF(AT7="",NA(),AT7)</f>
        <v>376.47</v>
      </c>
      <c r="AU6" s="22">
        <f t="shared" ref="AU6:BC6" si="6">IF(AU7="",NA(),AU7)</f>
        <v>442.8</v>
      </c>
      <c r="AV6" s="22">
        <f t="shared" si="6"/>
        <v>272.33999999999997</v>
      </c>
      <c r="AW6" s="22">
        <f t="shared" si="6"/>
        <v>260.47000000000003</v>
      </c>
      <c r="AX6" s="22">
        <f t="shared" si="6"/>
        <v>269.89999999999998</v>
      </c>
      <c r="AY6" s="22">
        <f t="shared" si="6"/>
        <v>367.55</v>
      </c>
      <c r="AZ6" s="22">
        <f t="shared" si="6"/>
        <v>378.56</v>
      </c>
      <c r="BA6" s="22">
        <f t="shared" si="6"/>
        <v>364.46</v>
      </c>
      <c r="BB6" s="22">
        <f t="shared" si="6"/>
        <v>378.87</v>
      </c>
      <c r="BC6" s="22">
        <f t="shared" si="6"/>
        <v>362.35</v>
      </c>
      <c r="BD6" s="21" t="str">
        <f>IF(BD7="","",IF(BD7="-","【-】","【"&amp;SUBSTITUTE(TEXT(BD7,"#,##0.00"),"-","△")&amp;"】"))</f>
        <v>【239.69】</v>
      </c>
      <c r="BE6" s="22">
        <f>IF(BE7="",NA(),BE7)</f>
        <v>278.85000000000002</v>
      </c>
      <c r="BF6" s="22">
        <f t="shared" ref="BF6:BN6" si="7">IF(BF7="",NA(),BF7)</f>
        <v>251.64</v>
      </c>
      <c r="BG6" s="22">
        <f t="shared" si="7"/>
        <v>286.89999999999998</v>
      </c>
      <c r="BH6" s="22">
        <f t="shared" si="7"/>
        <v>310.67</v>
      </c>
      <c r="BI6" s="22">
        <f t="shared" si="7"/>
        <v>310.83</v>
      </c>
      <c r="BJ6" s="22">
        <f t="shared" si="7"/>
        <v>418.68</v>
      </c>
      <c r="BK6" s="22">
        <f t="shared" si="7"/>
        <v>395.68</v>
      </c>
      <c r="BL6" s="22">
        <f t="shared" si="7"/>
        <v>403.72</v>
      </c>
      <c r="BM6" s="22">
        <f t="shared" si="7"/>
        <v>430.23</v>
      </c>
      <c r="BN6" s="22">
        <f t="shared" si="7"/>
        <v>429.24</v>
      </c>
      <c r="BO6" s="21" t="str">
        <f>IF(BO7="","",IF(BO7="-","【-】","【"&amp;SUBSTITUTE(TEXT(BO7,"#,##0.00"),"-","△")&amp;"】"))</f>
        <v>【264.86】</v>
      </c>
      <c r="BP6" s="22">
        <f>IF(BP7="",NA(),BP7)</f>
        <v>93.62</v>
      </c>
      <c r="BQ6" s="22">
        <f t="shared" ref="BQ6:BY6" si="8">IF(BQ7="",NA(),BQ7)</f>
        <v>99.94</v>
      </c>
      <c r="BR6" s="22">
        <f t="shared" si="8"/>
        <v>98.14</v>
      </c>
      <c r="BS6" s="22">
        <f t="shared" si="8"/>
        <v>79.98</v>
      </c>
      <c r="BT6" s="22">
        <f t="shared" si="8"/>
        <v>85.81</v>
      </c>
      <c r="BU6" s="22">
        <f t="shared" si="8"/>
        <v>94.78</v>
      </c>
      <c r="BV6" s="22">
        <f t="shared" si="8"/>
        <v>97.59</v>
      </c>
      <c r="BW6" s="22">
        <f t="shared" si="8"/>
        <v>92.17</v>
      </c>
      <c r="BX6" s="22">
        <f t="shared" si="8"/>
        <v>90.66</v>
      </c>
      <c r="BY6" s="22">
        <f t="shared" si="8"/>
        <v>90.78</v>
      </c>
      <c r="BZ6" s="21" t="str">
        <f>IF(BZ7="","",IF(BZ7="-","【-】","【"&amp;SUBSTITUTE(TEXT(BZ7,"#,##0.00"),"-","△")&amp;"】"))</f>
        <v>【97.59】</v>
      </c>
      <c r="CA6" s="22">
        <f>IF(CA7="",NA(),CA7)</f>
        <v>214.93</v>
      </c>
      <c r="CB6" s="22">
        <f t="shared" ref="CB6:CJ6" si="9">IF(CB7="",NA(),CB7)</f>
        <v>216.91</v>
      </c>
      <c r="CC6" s="22">
        <f t="shared" si="9"/>
        <v>221.03</v>
      </c>
      <c r="CD6" s="22">
        <f t="shared" si="9"/>
        <v>253.53</v>
      </c>
      <c r="CE6" s="22">
        <f t="shared" si="9"/>
        <v>241.62</v>
      </c>
      <c r="CF6" s="22">
        <f t="shared" si="9"/>
        <v>181.3</v>
      </c>
      <c r="CG6" s="22">
        <f t="shared" si="9"/>
        <v>181.71</v>
      </c>
      <c r="CH6" s="22">
        <f t="shared" si="9"/>
        <v>188.51</v>
      </c>
      <c r="CI6" s="22">
        <f t="shared" si="9"/>
        <v>199.33</v>
      </c>
      <c r="CJ6" s="22">
        <f t="shared" si="9"/>
        <v>202.75</v>
      </c>
      <c r="CK6" s="21" t="str">
        <f>IF(CK7="","",IF(CK7="-","【-】","【"&amp;SUBSTITUTE(TEXT(CK7,"#,##0.00"),"-","△")&amp;"】"))</f>
        <v>【181.66】</v>
      </c>
      <c r="CL6" s="22">
        <f>IF(CL7="",NA(),CL7)</f>
        <v>74.47</v>
      </c>
      <c r="CM6" s="22">
        <f t="shared" ref="CM6:CU6" si="10">IF(CM7="",NA(),CM7)</f>
        <v>73.67</v>
      </c>
      <c r="CN6" s="22">
        <f t="shared" si="10"/>
        <v>74.37</v>
      </c>
      <c r="CO6" s="22">
        <f t="shared" si="10"/>
        <v>72.34</v>
      </c>
      <c r="CP6" s="22">
        <f t="shared" si="10"/>
        <v>69.97</v>
      </c>
      <c r="CQ6" s="22">
        <f t="shared" si="10"/>
        <v>55.89</v>
      </c>
      <c r="CR6" s="22">
        <f t="shared" si="10"/>
        <v>55.72</v>
      </c>
      <c r="CS6" s="22">
        <f t="shared" si="10"/>
        <v>55.31</v>
      </c>
      <c r="CT6" s="22">
        <f t="shared" si="10"/>
        <v>54.8</v>
      </c>
      <c r="CU6" s="22">
        <f t="shared" si="10"/>
        <v>55.47</v>
      </c>
      <c r="CV6" s="21" t="str">
        <f>IF(CV7="","",IF(CV7="-","【-】","【"&amp;SUBSTITUTE(TEXT(CV7,"#,##0.00"),"-","△")&amp;"】"))</f>
        <v>【60.21】</v>
      </c>
      <c r="CW6" s="22">
        <f>IF(CW7="",NA(),CW7)</f>
        <v>58.58</v>
      </c>
      <c r="CX6" s="22">
        <f t="shared" ref="CX6:DF6" si="11">IF(CX7="",NA(),CX7)</f>
        <v>59.94</v>
      </c>
      <c r="CY6" s="22">
        <f t="shared" si="11"/>
        <v>60.03</v>
      </c>
      <c r="CZ6" s="22">
        <f t="shared" si="11"/>
        <v>60.16</v>
      </c>
      <c r="DA6" s="22">
        <f t="shared" si="11"/>
        <v>60.27</v>
      </c>
      <c r="DB6" s="22">
        <f t="shared" si="11"/>
        <v>81.27</v>
      </c>
      <c r="DC6" s="22">
        <f t="shared" si="11"/>
        <v>81.260000000000005</v>
      </c>
      <c r="DD6" s="22">
        <f t="shared" si="11"/>
        <v>80.36</v>
      </c>
      <c r="DE6" s="22">
        <f t="shared" si="11"/>
        <v>77.98</v>
      </c>
      <c r="DF6" s="22">
        <f t="shared" si="11"/>
        <v>76.97</v>
      </c>
      <c r="DG6" s="21" t="str">
        <f>IF(DG7="","",IF(DG7="-","【-】","【"&amp;SUBSTITUTE(TEXT(DG7,"#,##0.00"),"-","△")&amp;"】"))</f>
        <v>【89.21】</v>
      </c>
      <c r="DH6" s="22">
        <f>IF(DH7="",NA(),DH7)</f>
        <v>61.9</v>
      </c>
      <c r="DI6" s="22">
        <f t="shared" ref="DI6:DQ6" si="12">IF(DI7="",NA(),DI7)</f>
        <v>62.05</v>
      </c>
      <c r="DJ6" s="22">
        <f t="shared" si="12"/>
        <v>60.88</v>
      </c>
      <c r="DK6" s="22">
        <f t="shared" si="12"/>
        <v>60.56</v>
      </c>
      <c r="DL6" s="22">
        <f t="shared" si="12"/>
        <v>60.85</v>
      </c>
      <c r="DM6" s="22">
        <f t="shared" si="12"/>
        <v>50.63</v>
      </c>
      <c r="DN6" s="22">
        <f t="shared" si="12"/>
        <v>51.29</v>
      </c>
      <c r="DO6" s="22">
        <f t="shared" si="12"/>
        <v>52.2</v>
      </c>
      <c r="DP6" s="22">
        <f t="shared" si="12"/>
        <v>52.27</v>
      </c>
      <c r="DQ6" s="22">
        <f t="shared" si="12"/>
        <v>52.87</v>
      </c>
      <c r="DR6" s="21" t="str">
        <f>IF(DR7="","",IF(DR7="-","【-】","【"&amp;SUBSTITUTE(TEXT(DR7,"#,##0.00"),"-","△")&amp;"】"))</f>
        <v>【52.41】</v>
      </c>
      <c r="DS6" s="22">
        <f>IF(DS7="",NA(),DS7)</f>
        <v>58.7</v>
      </c>
      <c r="DT6" s="22">
        <f t="shared" ref="DT6:EB6" si="13">IF(DT7="",NA(),DT7)</f>
        <v>58.34</v>
      </c>
      <c r="DU6" s="22">
        <f t="shared" si="13"/>
        <v>57.59</v>
      </c>
      <c r="DV6" s="22">
        <f t="shared" si="13"/>
        <v>56.61</v>
      </c>
      <c r="DW6" s="22">
        <f t="shared" si="13"/>
        <v>55.17</v>
      </c>
      <c r="DX6" s="22">
        <f t="shared" si="13"/>
        <v>18.28</v>
      </c>
      <c r="DY6" s="22">
        <f t="shared" si="13"/>
        <v>19.61</v>
      </c>
      <c r="DZ6" s="22">
        <f t="shared" si="13"/>
        <v>20.73</v>
      </c>
      <c r="EA6" s="22">
        <f t="shared" si="13"/>
        <v>25.67</v>
      </c>
      <c r="EB6" s="22">
        <f t="shared" si="13"/>
        <v>26.86</v>
      </c>
      <c r="EC6" s="21" t="str">
        <f>IF(EC7="","",IF(EC7="-","【-】","【"&amp;SUBSTITUTE(TEXT(EC7,"#,##0.00"),"-","△")&amp;"】"))</f>
        <v>【26.78】</v>
      </c>
      <c r="ED6" s="22">
        <f>IF(ED7="",NA(),ED7)</f>
        <v>0.37</v>
      </c>
      <c r="EE6" s="22">
        <f t="shared" ref="EE6:EM6" si="14">IF(EE7="",NA(),EE7)</f>
        <v>0.12</v>
      </c>
      <c r="EF6" s="22">
        <f t="shared" si="14"/>
        <v>1.17</v>
      </c>
      <c r="EG6" s="22">
        <f t="shared" si="14"/>
        <v>0.57999999999999996</v>
      </c>
      <c r="EH6" s="22">
        <f t="shared" si="14"/>
        <v>0.89</v>
      </c>
      <c r="EI6" s="22">
        <f t="shared" si="14"/>
        <v>0.53</v>
      </c>
      <c r="EJ6" s="22">
        <f t="shared" si="14"/>
        <v>0.48</v>
      </c>
      <c r="EK6" s="22">
        <f t="shared" si="14"/>
        <v>0.5</v>
      </c>
      <c r="EL6" s="22">
        <f t="shared" si="14"/>
        <v>0.4</v>
      </c>
      <c r="EM6" s="22">
        <f t="shared" si="14"/>
        <v>0.39</v>
      </c>
      <c r="EN6" s="21" t="str">
        <f>IF(EN7="","",IF(EN7="-","【-】","【"&amp;SUBSTITUTE(TEXT(EN7,"#,##0.00"),"-","△")&amp;"】"))</f>
        <v>【0.59】</v>
      </c>
    </row>
    <row r="7" spans="1:144" s="23" customFormat="1" x14ac:dyDescent="0.15">
      <c r="A7" s="15"/>
      <c r="B7" s="24">
        <v>2024</v>
      </c>
      <c r="C7" s="24">
        <v>83640</v>
      </c>
      <c r="D7" s="24">
        <v>46</v>
      </c>
      <c r="E7" s="24">
        <v>1</v>
      </c>
      <c r="F7" s="24">
        <v>0</v>
      </c>
      <c r="G7" s="24">
        <v>1</v>
      </c>
      <c r="H7" s="24" t="s">
        <v>92</v>
      </c>
      <c r="I7" s="24" t="s">
        <v>93</v>
      </c>
      <c r="J7" s="24" t="s">
        <v>94</v>
      </c>
      <c r="K7" s="24" t="s">
        <v>95</v>
      </c>
      <c r="L7" s="24" t="s">
        <v>96</v>
      </c>
      <c r="M7" s="24" t="s">
        <v>97</v>
      </c>
      <c r="N7" s="25" t="s">
        <v>98</v>
      </c>
      <c r="O7" s="25">
        <v>69.489999999999995</v>
      </c>
      <c r="P7" s="25">
        <v>99.32</v>
      </c>
      <c r="Q7" s="25">
        <v>4230</v>
      </c>
      <c r="R7" s="25">
        <v>14516</v>
      </c>
      <c r="S7" s="25">
        <v>325.76</v>
      </c>
      <c r="T7" s="25">
        <v>44.56</v>
      </c>
      <c r="U7" s="25">
        <v>14210</v>
      </c>
      <c r="V7" s="25">
        <v>200.45</v>
      </c>
      <c r="W7" s="25">
        <v>70.89</v>
      </c>
      <c r="X7" s="25">
        <v>95.17</v>
      </c>
      <c r="Y7" s="25">
        <v>101.85</v>
      </c>
      <c r="Z7" s="25">
        <v>102.28</v>
      </c>
      <c r="AA7" s="25">
        <v>85.99</v>
      </c>
      <c r="AB7" s="25">
        <v>88.32</v>
      </c>
      <c r="AC7" s="25">
        <v>108.35</v>
      </c>
      <c r="AD7" s="25">
        <v>108.84</v>
      </c>
      <c r="AE7" s="25">
        <v>105.92</v>
      </c>
      <c r="AF7" s="25">
        <v>105.97</v>
      </c>
      <c r="AG7" s="25">
        <v>105.08</v>
      </c>
      <c r="AH7" s="25">
        <v>107.26</v>
      </c>
      <c r="AI7" s="25">
        <v>0</v>
      </c>
      <c r="AJ7" s="25">
        <v>0</v>
      </c>
      <c r="AK7" s="25">
        <v>0</v>
      </c>
      <c r="AL7" s="25">
        <v>0</v>
      </c>
      <c r="AM7" s="25">
        <v>0</v>
      </c>
      <c r="AN7" s="25">
        <v>3.98</v>
      </c>
      <c r="AO7" s="25">
        <v>6.02</v>
      </c>
      <c r="AP7" s="25">
        <v>7.78</v>
      </c>
      <c r="AQ7" s="25">
        <v>8.52</v>
      </c>
      <c r="AR7" s="25">
        <v>10.8</v>
      </c>
      <c r="AS7" s="25">
        <v>1.61</v>
      </c>
      <c r="AT7" s="25">
        <v>376.47</v>
      </c>
      <c r="AU7" s="25">
        <v>442.8</v>
      </c>
      <c r="AV7" s="25">
        <v>272.33999999999997</v>
      </c>
      <c r="AW7" s="25">
        <v>260.47000000000003</v>
      </c>
      <c r="AX7" s="25">
        <v>269.89999999999998</v>
      </c>
      <c r="AY7" s="25">
        <v>367.55</v>
      </c>
      <c r="AZ7" s="25">
        <v>378.56</v>
      </c>
      <c r="BA7" s="25">
        <v>364.46</v>
      </c>
      <c r="BB7" s="25">
        <v>378.87</v>
      </c>
      <c r="BC7" s="25">
        <v>362.35</v>
      </c>
      <c r="BD7" s="25">
        <v>239.69</v>
      </c>
      <c r="BE7" s="25">
        <v>278.85000000000002</v>
      </c>
      <c r="BF7" s="25">
        <v>251.64</v>
      </c>
      <c r="BG7" s="25">
        <v>286.89999999999998</v>
      </c>
      <c r="BH7" s="25">
        <v>310.67</v>
      </c>
      <c r="BI7" s="25">
        <v>310.83</v>
      </c>
      <c r="BJ7" s="25">
        <v>418.68</v>
      </c>
      <c r="BK7" s="25">
        <v>395.68</v>
      </c>
      <c r="BL7" s="25">
        <v>403.72</v>
      </c>
      <c r="BM7" s="25">
        <v>430.23</v>
      </c>
      <c r="BN7" s="25">
        <v>429.24</v>
      </c>
      <c r="BO7" s="25">
        <v>264.86</v>
      </c>
      <c r="BP7" s="25">
        <v>93.62</v>
      </c>
      <c r="BQ7" s="25">
        <v>99.94</v>
      </c>
      <c r="BR7" s="25">
        <v>98.14</v>
      </c>
      <c r="BS7" s="25">
        <v>79.98</v>
      </c>
      <c r="BT7" s="25">
        <v>85.81</v>
      </c>
      <c r="BU7" s="25">
        <v>94.78</v>
      </c>
      <c r="BV7" s="25">
        <v>97.59</v>
      </c>
      <c r="BW7" s="25">
        <v>92.17</v>
      </c>
      <c r="BX7" s="25">
        <v>90.66</v>
      </c>
      <c r="BY7" s="25">
        <v>90.78</v>
      </c>
      <c r="BZ7" s="25">
        <v>97.59</v>
      </c>
      <c r="CA7" s="25">
        <v>214.93</v>
      </c>
      <c r="CB7" s="25">
        <v>216.91</v>
      </c>
      <c r="CC7" s="25">
        <v>221.03</v>
      </c>
      <c r="CD7" s="25">
        <v>253.53</v>
      </c>
      <c r="CE7" s="25">
        <v>241.62</v>
      </c>
      <c r="CF7" s="25">
        <v>181.3</v>
      </c>
      <c r="CG7" s="25">
        <v>181.71</v>
      </c>
      <c r="CH7" s="25">
        <v>188.51</v>
      </c>
      <c r="CI7" s="25">
        <v>199.33</v>
      </c>
      <c r="CJ7" s="25">
        <v>202.75</v>
      </c>
      <c r="CK7" s="25">
        <v>181.66</v>
      </c>
      <c r="CL7" s="25">
        <v>74.47</v>
      </c>
      <c r="CM7" s="25">
        <v>73.67</v>
      </c>
      <c r="CN7" s="25">
        <v>74.37</v>
      </c>
      <c r="CO7" s="25">
        <v>72.34</v>
      </c>
      <c r="CP7" s="25">
        <v>69.97</v>
      </c>
      <c r="CQ7" s="25">
        <v>55.89</v>
      </c>
      <c r="CR7" s="25">
        <v>55.72</v>
      </c>
      <c r="CS7" s="25">
        <v>55.31</v>
      </c>
      <c r="CT7" s="25">
        <v>54.8</v>
      </c>
      <c r="CU7" s="25">
        <v>55.47</v>
      </c>
      <c r="CV7" s="25">
        <v>60.21</v>
      </c>
      <c r="CW7" s="25">
        <v>58.58</v>
      </c>
      <c r="CX7" s="25">
        <v>59.94</v>
      </c>
      <c r="CY7" s="25">
        <v>60.03</v>
      </c>
      <c r="CZ7" s="25">
        <v>60.16</v>
      </c>
      <c r="DA7" s="25">
        <v>60.27</v>
      </c>
      <c r="DB7" s="25">
        <v>81.27</v>
      </c>
      <c r="DC7" s="25">
        <v>81.260000000000005</v>
      </c>
      <c r="DD7" s="25">
        <v>80.36</v>
      </c>
      <c r="DE7" s="25">
        <v>77.98</v>
      </c>
      <c r="DF7" s="25">
        <v>76.97</v>
      </c>
      <c r="DG7" s="25">
        <v>89.21</v>
      </c>
      <c r="DH7" s="25">
        <v>61.9</v>
      </c>
      <c r="DI7" s="25">
        <v>62.05</v>
      </c>
      <c r="DJ7" s="25">
        <v>60.88</v>
      </c>
      <c r="DK7" s="25">
        <v>60.56</v>
      </c>
      <c r="DL7" s="25">
        <v>60.85</v>
      </c>
      <c r="DM7" s="25">
        <v>50.63</v>
      </c>
      <c r="DN7" s="25">
        <v>51.29</v>
      </c>
      <c r="DO7" s="25">
        <v>52.2</v>
      </c>
      <c r="DP7" s="25">
        <v>52.27</v>
      </c>
      <c r="DQ7" s="25">
        <v>52.87</v>
      </c>
      <c r="DR7" s="25">
        <v>52.41</v>
      </c>
      <c r="DS7" s="25">
        <v>58.7</v>
      </c>
      <c r="DT7" s="25">
        <v>58.34</v>
      </c>
      <c r="DU7" s="25">
        <v>57.59</v>
      </c>
      <c r="DV7" s="25">
        <v>56.61</v>
      </c>
      <c r="DW7" s="25">
        <v>55.17</v>
      </c>
      <c r="DX7" s="25">
        <v>18.28</v>
      </c>
      <c r="DY7" s="25">
        <v>19.61</v>
      </c>
      <c r="DZ7" s="25">
        <v>20.73</v>
      </c>
      <c r="EA7" s="25">
        <v>25.67</v>
      </c>
      <c r="EB7" s="25">
        <v>26.86</v>
      </c>
      <c r="EC7" s="25">
        <v>26.78</v>
      </c>
      <c r="ED7" s="25">
        <v>0.37</v>
      </c>
      <c r="EE7" s="25">
        <v>0.12</v>
      </c>
      <c r="EF7" s="25">
        <v>1.17</v>
      </c>
      <c r="EG7" s="25">
        <v>0.57999999999999996</v>
      </c>
      <c r="EH7" s="25">
        <v>0.89</v>
      </c>
      <c r="EI7" s="25">
        <v>0.53</v>
      </c>
      <c r="EJ7" s="25">
        <v>0.48</v>
      </c>
      <c r="EK7" s="25">
        <v>0.5</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2025-12-12T09:13:09Z</dcterms:created>
  <dcterms:modified xsi:type="dcterms:W3CDTF">2026-02-26T07:08:44Z</dcterms:modified>
  <cp:category/>
</cp:coreProperties>
</file>