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18889373-115B-472D-A79D-0DA3E6BD32D2}" xr6:coauthVersionLast="47" xr6:coauthVersionMax="47" xr10:uidLastSave="{00000000-0000-0000-0000-000000000000}"/>
  <workbookProtection workbookAlgorithmName="SHA-512" workbookHashValue="DfzoJ1a7Z4ED+HDYTreK9AEIEwxNJmxLPTIccx/wMlafSTZAQIDAFIwj5WR3Tf3hcer9J3WeGwZcUvqRve6zeA==" workbookSaltValue="J9/RsH1ikybMRLDo9LrLS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P10"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<sst xmlns="http://schemas.openxmlformats.org/spreadsheetml/2006/main" count="236" uniqueCount="115">
  <si>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</si>
  <si>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</si>
  <si>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</si>
  <si>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</si>
  <si>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</si>
  <si>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</si>
  <si>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</si>
  <si>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</si>
  <si>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</si>
  <si>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</si>
  <si>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</si>
  <si>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</si>
  <si>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</si>
  <si>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</si>
  <si>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</si>
  <si>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</si>
  <si>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</si>
  <si>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</si>
  <si>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</si>
  <si>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</si>
  <si>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</si>
  <si>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</si>
  <si>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</si>
  <si>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</si>
  <si>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</si>
  <si>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</si>
  <si>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</si>
  <si>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</si>
  <si>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</si>
  <si>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</si>
  <si>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</si>
  <si>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</si>
  <si>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</si>
  <si>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</si>
  <si>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</si>
  <si>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</si>
  <si>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</si>
  <si>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</si>
  <si>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</si>
  <si>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</si>
  <si>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</si>
  <si>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</si>
  <si>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</si>
  <si>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</si>
  <si>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</si>
  <si>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</si>
  <si>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</si>
  <si>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</si>
  <si>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</si>
  <si>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</si>
  <si>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</si>
  <si>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</si>
  <si>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</si>
  <si>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</si>
  <si>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</si>
  <si>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</si>
  <si>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</si>
  <si>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</si>
  <si>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</si>
  <si>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</si>
  <si>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</si>
  <si>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</si>
  <si>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</si>
  <si>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</si>
  <si>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</si>
  <si>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</si>
  <si>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</si>
  <si>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</si>
  <si>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</si>
  <si>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</si>
  <si>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</si>
  <si>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</si>
  <si>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</si>
  <si>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</si>
  <si>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</si>
  <si>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</si>
  <si>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</si>
  <si>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</si>
  <si>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</si>
  <si>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</si>
  <si>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</si>
  <si>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</si>
  <si>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</si>
  <si>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</si>
  <si>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</si>
  <si>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</si>
  <si>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</si>
  <si>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</si>
  <si>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</si>
  <si>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</si>
  <si>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</si>
  <si>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</si>
  <si>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</si>
  <si>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</si>
  <si>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</si>
  <si>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</si>
  <si>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東海村</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</si>
  <si>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</si>
  <si>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</si>
  <si>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</si>
  <si>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</si>
  <si>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</si>
  <si>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</si>
  <si>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</si>
  <si>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</si>
  <si>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</si>
  <si>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</si>
  <si>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</si>
  <si>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</si>
  <si>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</si>
  <si>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</si>
  <si>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</si>
  <si>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法定耐用年数を超過する管渠はないが，ストックマネジメント計画に基づき，管渠等施設・設備の健全化・長寿命化の取り組みを進める。</t>
    <phoneticPr fontId="4"/>
  </si>
  <si>
    <t>①　経常収支比率は安定して100％を上回っており，健全経営ができているといえるものの，継続して収益改善・経費削減に努め，料金収入以外への依存割合の縮減に結び付けていく。
②　累積欠損金はなく，前年度からの繰越利益剰余金等で補填できている。
③　流動比率は，R4年度から増加傾向にあり，R6年度は100％を超え，短期的な債務に対する支払い能力が高まっている。
④　企業債残高対事業規模比率は，類似団体平均値と比較しても十分低く抑えられており，概ね料金水準に合った適切な投資ができていると受け止めている。
⑤　経費回収率は，類似団体平均値よりも高くなっているものの，今後も継続して，下水道接続促進や不明水対策等による汚水処理費の削減が必要である。
⑥　汚水処理原価については，下水道普及の環境が整う整備・供用開始区域における土地所有者・使用者等の活用を促し，これ以上の上昇を回避し，減少傾向への転換を目指していく。
⑧　水洗化率は，R5年度から公共と特環の按分を変更したため大幅に増加しているが，水洗化率としては例年通りの水準で推移している。類似団体平均値は上回っているものの，下水道・浄化槽への切り替え促進の取り組みにより，早期の100％を目指し，公共用水域の水質保全への寄与度を高める。</t>
    <rPh sb="130" eb="132">
      <t>ネンド</t>
    </rPh>
    <rPh sb="134" eb="136">
      <t>ゾウカ</t>
    </rPh>
    <rPh sb="136" eb="138">
      <t>ケイコウ</t>
    </rPh>
    <rPh sb="144" eb="146">
      <t>ネンド</t>
    </rPh>
    <rPh sb="152" eb="153">
      <t>コ</t>
    </rPh>
    <rPh sb="159" eb="161">
      <t>サイム</t>
    </rPh>
    <rPh sb="162" eb="163">
      <t>タイ</t>
    </rPh>
    <rPh sb="165" eb="167">
      <t>シハラ</t>
    </rPh>
    <rPh sb="168" eb="170">
      <t>ノウリョク</t>
    </rPh>
    <rPh sb="171" eb="172">
      <t>タカ</t>
    </rPh>
    <rPh sb="420" eb="422">
      <t>コウキョウ</t>
    </rPh>
    <rPh sb="423" eb="425">
      <t>トッカン</t>
    </rPh>
    <rPh sb="426" eb="428">
      <t>アンブン</t>
    </rPh>
    <rPh sb="429" eb="431">
      <t>ヘンコウ</t>
    </rPh>
    <rPh sb="435" eb="437">
      <t>オオハバ</t>
    </rPh>
    <rPh sb="438" eb="440">
      <t>ゾウカ</t>
    </rPh>
    <phoneticPr fontId="4"/>
  </si>
  <si>
    <t>＊　経営の健全性を示す経常収支比率は，安定して100％を上回り，累積欠損金はなく，経営の健全性は保たれていると総括する。
＊　流動比率は，100％を上回り，短期的な債務に対する支払いにおいて不安要素を抱えているとはいえないが，今後も支払い能力を高め，負債の増加回避に引き続き取り組む。
＊　汚水処理原価については，近年の同額程度で推移しているが，引き続き，対策を取りつつ，使用料単価との格差解消を目指していく。
＊　現在の経営状況は，概ね健全といえるものの，今後は，維持管理費や管渠等施設更新費用の増額，人口・有収水量の減少等，事業を取り巻く環境も徐々に変わることと見込まれることから，経営課題の整理・改善策に検証・考察を加え，持続可能な事業運営に向けて不断の努力を継続していくこととする。</t>
    <rPh sb="74" eb="76">
      <t>ウワマワ</t>
    </rPh>
    <rPh sb="113" eb="115">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</si>
</sst>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04-45BA-881A-D84C336F295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0.27</c:v>
                </c:pt>
              </c:numCache>
            </c:numRef>
          </c:val>
          <c:smooth val="0"/>
          <c:extLst>
            <c:ext xmlns:c16="http://schemas.microsoft.com/office/drawing/2014/chart" uri="{C3380CC4-5D6E-409C-BE32-E72D297353CC}">
              <c16:uniqueId val="{00000001-9304-45BA-881A-D84C336F295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E5-4EEB-B720-78E72BA7D59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44.79</c:v>
                </c:pt>
              </c:numCache>
            </c:numRef>
          </c:val>
          <c:smooth val="0"/>
          <c:extLst>
            <c:ext xmlns:c16="http://schemas.microsoft.com/office/drawing/2014/chart" uri="{C3380CC4-5D6E-409C-BE32-E72D297353CC}">
              <c16:uniqueId val="{00000001-5FE5-4EEB-B720-78E72BA7D59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81.23</c:v>
                </c:pt>
                <c:pt idx="1">
                  <c:v>81.239999999999995</c:v>
                </c:pt>
                <c:pt idx="2">
                  <c:v>80.95</c:v>
                </c:pt>
                <c:pt idx="3">
                  <c:v>93.16</c:v>
                </c:pt>
                <c:pt idx="4">
                  <c:v>93.24</c:v>
                </c:pt>
              </c:numCache>
            </c:numRef>
          </c:val>
          <c:extLst>
            <c:ext xmlns:c16="http://schemas.microsoft.com/office/drawing/2014/chart" uri="{C3380CC4-5D6E-409C-BE32-E72D297353CC}">
              <c16:uniqueId val="{00000000-E534-4D60-A5C5-0550C450827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88.68</c:v>
                </c:pt>
              </c:numCache>
            </c:numRef>
          </c:val>
          <c:smooth val="0"/>
          <c:extLst>
            <c:ext xmlns:c16="http://schemas.microsoft.com/office/drawing/2014/chart" uri="{C3380CC4-5D6E-409C-BE32-E72D297353CC}">
              <c16:uniqueId val="{00000001-E534-4D60-A5C5-0550C450827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100.16</c:v>
                </c:pt>
                <c:pt idx="1">
                  <c:v>115.03</c:v>
                </c:pt>
                <c:pt idx="2">
                  <c:v>115.9</c:v>
                </c:pt>
                <c:pt idx="3">
                  <c:v>111.02</c:v>
                </c:pt>
                <c:pt idx="4">
                  <c:v>116.73</c:v>
                </c:pt>
              </c:numCache>
            </c:numRef>
          </c:val>
          <c:extLst>
            <c:ext xmlns:c16="http://schemas.microsoft.com/office/drawing/2014/chart" uri="{C3380CC4-5D6E-409C-BE32-E72D297353CC}">
              <c16:uniqueId val="{00000000-1A98-4151-B771-55383FA984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103.79</c:v>
                </c:pt>
              </c:numCache>
            </c:numRef>
          </c:val>
          <c:smooth val="0"/>
          <c:extLst>
            <c:ext xmlns:c16="http://schemas.microsoft.com/office/drawing/2014/chart" uri="{C3380CC4-5D6E-409C-BE32-E72D297353CC}">
              <c16:uniqueId val="{00000001-1A98-4151-B771-55383FA984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5.15</c:v>
                </c:pt>
                <c:pt idx="1">
                  <c:v>7.64</c:v>
                </c:pt>
                <c:pt idx="2">
                  <c:v>9.9600000000000009</c:v>
                </c:pt>
                <c:pt idx="3">
                  <c:v>12.14</c:v>
                </c:pt>
                <c:pt idx="4">
                  <c:v>14.28</c:v>
                </c:pt>
              </c:numCache>
            </c:numRef>
          </c:val>
          <c:extLst>
            <c:ext xmlns:c16="http://schemas.microsoft.com/office/drawing/2014/chart" uri="{C3380CC4-5D6E-409C-BE32-E72D297353CC}">
              <c16:uniqueId val="{00000000-337F-466D-B047-46A5D53A5A2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34.590000000000003</c:v>
                </c:pt>
              </c:numCache>
            </c:numRef>
          </c:val>
          <c:smooth val="0"/>
          <c:extLst>
            <c:ext xmlns:c16="http://schemas.microsoft.com/office/drawing/2014/chart" uri="{C3380CC4-5D6E-409C-BE32-E72D297353CC}">
              <c16:uniqueId val="{00000001-337F-466D-B047-46A5D53A5A2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7E-4E0B-8D26-B1A1AE828CF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0.1</c:v>
                </c:pt>
              </c:numCache>
            </c:numRef>
          </c:val>
          <c:smooth val="0"/>
          <c:extLst>
            <c:ext xmlns:c16="http://schemas.microsoft.com/office/drawing/2014/chart" uri="{C3380CC4-5D6E-409C-BE32-E72D297353CC}">
              <c16:uniqueId val="{00000001-1D7E-4E0B-8D26-B1A1AE828CF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E6-47C5-BE17-FDD0916BD7D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53.87</c:v>
                </c:pt>
              </c:numCache>
            </c:numRef>
          </c:val>
          <c:smooth val="0"/>
          <c:extLst>
            <c:ext xmlns:c16="http://schemas.microsoft.com/office/drawing/2014/chart" uri="{C3380CC4-5D6E-409C-BE32-E72D297353CC}">
              <c16:uniqueId val="{00000001-3DE6-47C5-BE17-FDD0916BD7D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48.15</c:v>
                </c:pt>
                <c:pt idx="1">
                  <c:v>34.56</c:v>
                </c:pt>
                <c:pt idx="2">
                  <c:v>46.95</c:v>
                </c:pt>
                <c:pt idx="3">
                  <c:v>90.58</c:v>
                </c:pt>
                <c:pt idx="4">
                  <c:v>171.9</c:v>
                </c:pt>
              </c:numCache>
            </c:numRef>
          </c:val>
          <c:extLst>
            <c:ext xmlns:c16="http://schemas.microsoft.com/office/drawing/2014/chart" uri="{C3380CC4-5D6E-409C-BE32-E72D297353CC}">
              <c16:uniqueId val="{00000000-1039-438E-9673-C4DB68CFAD9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46.37</c:v>
                </c:pt>
              </c:numCache>
            </c:numRef>
          </c:val>
          <c:smooth val="0"/>
          <c:extLst>
            <c:ext xmlns:c16="http://schemas.microsoft.com/office/drawing/2014/chart" uri="{C3380CC4-5D6E-409C-BE32-E72D297353CC}">
              <c16:uniqueId val="{00000001-1039-438E-9673-C4DB68CFAD9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221.02</c:v>
                </c:pt>
                <c:pt idx="1">
                  <c:v>287.85000000000002</c:v>
                </c:pt>
                <c:pt idx="2">
                  <c:v>694.14</c:v>
                </c:pt>
                <c:pt idx="3">
                  <c:v>382.17</c:v>
                </c:pt>
                <c:pt idx="4">
                  <c:v>282.83999999999997</c:v>
                </c:pt>
              </c:numCache>
            </c:numRef>
          </c:val>
          <c:extLst>
            <c:ext xmlns:c16="http://schemas.microsoft.com/office/drawing/2014/chart" uri="{C3380CC4-5D6E-409C-BE32-E72D297353CC}">
              <c16:uniqueId val="{00000000-92EE-48AF-B5F2-52C6F5E8293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1062.58</c:v>
                </c:pt>
              </c:numCache>
            </c:numRef>
          </c:val>
          <c:smooth val="0"/>
          <c:extLst>
            <c:ext xmlns:c16="http://schemas.microsoft.com/office/drawing/2014/chart" uri="{C3380CC4-5D6E-409C-BE32-E72D297353CC}">
              <c16:uniqueId val="{00000001-92EE-48AF-B5F2-52C6F5E8293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91.78</c:v>
                </c:pt>
                <c:pt idx="1">
                  <c:v>93.21</c:v>
                </c:pt>
                <c:pt idx="2">
                  <c:v>90.01</c:v>
                </c:pt>
                <c:pt idx="3">
                  <c:v>90.24</c:v>
                </c:pt>
                <c:pt idx="4">
                  <c:v>90.32</c:v>
                </c:pt>
              </c:numCache>
            </c:numRef>
          </c:val>
          <c:extLst>
            <c:ext xmlns:c16="http://schemas.microsoft.com/office/drawing/2014/chart" uri="{C3380CC4-5D6E-409C-BE32-E72D297353CC}">
              <c16:uniqueId val="{00000000-9EA5-407B-9A3B-C4B54DFA3EC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80.36</c:v>
                </c:pt>
              </c:numCache>
            </c:numRef>
          </c:val>
          <c:smooth val="0"/>
          <c:extLst>
            <c:ext xmlns:c16="http://schemas.microsoft.com/office/drawing/2014/chart" uri="{C3380CC4-5D6E-409C-BE32-E72D297353CC}">
              <c16:uniqueId val="{00000001-9EA5-407B-9A3B-C4B54DFA3EC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150.03</c:v>
                </c:pt>
                <c:pt idx="2">
                  <c:v>150</c:v>
                </c:pt>
                <c:pt idx="3">
                  <c:v>150</c:v>
                </c:pt>
                <c:pt idx="4">
                  <c:v>150</c:v>
                </c:pt>
              </c:numCache>
            </c:numRef>
          </c:val>
          <c:extLst>
            <c:ext xmlns:c16="http://schemas.microsoft.com/office/drawing/2014/chart" uri="{C3380CC4-5D6E-409C-BE32-E72D297353CC}">
              <c16:uniqueId val="{00000000-26DD-42CF-AB1A-D6B396954D7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201.33</c:v>
                </c:pt>
              </c:numCache>
            </c:numRef>
          </c:val>
          <c:smooth val="0"/>
          <c:extLst>
            <c:ext xmlns:c16="http://schemas.microsoft.com/office/drawing/2014/chart" uri="{C3380CC4-5D6E-409C-BE32-E72D297353CC}">
              <c16:uniqueId val="{00000001-26DD-42CF-AB1A-D6B396954D7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5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東海村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38151</v>
      </c>
      <c r="AM8" s="41"/>
      <c r="AN8" s="41"/>
      <c r="AO8" s="41"/>
      <c r="AP8" s="41"/>
      <c r="AQ8" s="41"/>
      <c r="AR8" s="41"/>
      <c r="AS8" s="41"/>
      <c r="AT8" s="34">
        <f>データ!T6</f>
        <v>38.01</v>
      </c>
      <c r="AU8" s="34"/>
      <c r="AV8" s="34"/>
      <c r="AW8" s="34"/>
      <c r="AX8" s="34"/>
      <c r="AY8" s="34"/>
      <c r="AZ8" s="34"/>
      <c r="BA8" s="34"/>
      <c r="BB8" s="34">
        <f>データ!U6</f>
        <v>1003.71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71.48</v>
      </c>
      <c r="J10" s="34"/>
      <c r="K10" s="34"/>
      <c r="L10" s="34"/>
      <c r="M10" s="34"/>
      <c r="N10" s="34"/>
      <c r="O10" s="34"/>
      <c r="P10" s="34">
        <f>データ!P6</f>
        <v>29.56</v>
      </c>
      <c r="Q10" s="34"/>
      <c r="R10" s="34"/>
      <c r="S10" s="34"/>
      <c r="T10" s="34"/>
      <c r="U10" s="34"/>
      <c r="V10" s="34"/>
      <c r="W10" s="34">
        <f>データ!Q6</f>
        <v>85.25</v>
      </c>
      <c r="X10" s="34"/>
      <c r="Y10" s="34"/>
      <c r="Z10" s="34"/>
      <c r="AA10" s="34"/>
      <c r="AB10" s="34"/>
      <c r="AC10" s="34"/>
      <c r="AD10" s="41">
        <f>データ!R6</f>
        <v>2640</v>
      </c>
      <c r="AE10" s="41"/>
      <c r="AF10" s="41"/>
      <c r="AG10" s="41"/>
      <c r="AH10" s="41"/>
      <c r="AI10" s="41"/>
      <c r="AJ10" s="41"/>
      <c r="AK10" s="2"/>
      <c r="AL10" s="41">
        <f>データ!V6</f>
        <v>11247</v>
      </c>
      <c r="AM10" s="41"/>
      <c r="AN10" s="41"/>
      <c r="AO10" s="41"/>
      <c r="AP10" s="41"/>
      <c r="AQ10" s="41"/>
      <c r="AR10" s="41"/>
      <c r="AS10" s="41"/>
      <c r="AT10" s="34">
        <f>データ!W6</f>
        <v>4.4000000000000004</v>
      </c>
      <c r="AU10" s="34"/>
      <c r="AV10" s="34"/>
      <c r="AW10" s="34"/>
      <c r="AX10" s="34"/>
      <c r="AY10" s="34"/>
      <c r="AZ10" s="34"/>
      <c r="BA10" s="34"/>
      <c r="BB10" s="34">
        <f>データ!X6</f>
        <v>2556.14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bCr5vfxxRcKnTwBIzSOpb382xX4+SCQvJTn9dY3Q1JUIhqa+3ETdavZvnsO2J4jWKrAY+wBjbfoL266FFtwrJg==" saltValue="7OGeBb+5Eo6omOE8OZnUp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83411</v>
      </c>
      <c r="D6" s="19">
        <f t="shared" si="3"/>
        <v>46</v>
      </c>
      <c r="E6" s="19">
        <f t="shared" si="3"/>
        <v>17</v>
      </c>
      <c r="F6" s="19">
        <f t="shared" si="3"/>
        <v>4</v>
      </c>
      <c r="G6" s="19">
        <f t="shared" si="3"/>
        <v>0</v>
      </c>
      <c r="H6" s="19" t="str">
        <f t="shared" si="3"/>
        <v>茨城県　東海村</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71.48</v>
      </c>
      <c r="P6" s="20">
        <f t="shared" si="3"/>
        <v>29.56</v>
      </c>
      <c r="Q6" s="20">
        <f t="shared" si="3"/>
        <v>85.25</v>
      </c>
      <c r="R6" s="20">
        <f t="shared" si="3"/>
        <v>2640</v>
      </c>
      <c r="S6" s="20">
        <f t="shared" si="3"/>
        <v>38151</v>
      </c>
      <c r="T6" s="20">
        <f t="shared" si="3"/>
        <v>38.01</v>
      </c>
      <c r="U6" s="20">
        <f t="shared" si="3"/>
        <v>1003.71</v>
      </c>
      <c r="V6" s="20">
        <f t="shared" si="3"/>
        <v>11247</v>
      </c>
      <c r="W6" s="20">
        <f t="shared" si="3"/>
        <v>4.4000000000000004</v>
      </c>
      <c r="X6" s="20">
        <f t="shared" si="3"/>
        <v>2556.14</v>
      </c>
      <c r="Y6" s="21">
        <f>IF(Y7="",NA(),Y7)</f>
        <v>100.16</v>
      </c>
      <c r="Z6" s="21">
        <f t="shared" ref="Z6:AH6" si="4">IF(Z7="",NA(),Z7)</f>
        <v>115.03</v>
      </c>
      <c r="AA6" s="21">
        <f t="shared" si="4"/>
        <v>115.9</v>
      </c>
      <c r="AB6" s="21">
        <f t="shared" si="4"/>
        <v>111.02</v>
      </c>
      <c r="AC6" s="21">
        <f t="shared" si="4"/>
        <v>116.73</v>
      </c>
      <c r="AD6" s="21">
        <f t="shared" si="4"/>
        <v>105.78</v>
      </c>
      <c r="AE6" s="21">
        <f t="shared" si="4"/>
        <v>106.09</v>
      </c>
      <c r="AF6" s="21">
        <f t="shared" si="4"/>
        <v>106.44</v>
      </c>
      <c r="AG6" s="21">
        <f t="shared" si="4"/>
        <v>107.11</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53.87</v>
      </c>
      <c r="AT6" s="20" t="str">
        <f>IF(AT7="","",IF(AT7="-","【-】","【"&amp;SUBSTITUTE(TEXT(AT7,"#,##0.00"),"-","△")&amp;"】"))</f>
        <v>【63.54】</v>
      </c>
      <c r="AU6" s="21">
        <f>IF(AU7="",NA(),AU7)</f>
        <v>48.15</v>
      </c>
      <c r="AV6" s="21">
        <f t="shared" ref="AV6:BD6" si="6">IF(AV7="",NA(),AV7)</f>
        <v>34.56</v>
      </c>
      <c r="AW6" s="21">
        <f t="shared" si="6"/>
        <v>46.95</v>
      </c>
      <c r="AX6" s="21">
        <f t="shared" si="6"/>
        <v>90.58</v>
      </c>
      <c r="AY6" s="21">
        <f t="shared" si="6"/>
        <v>171.9</v>
      </c>
      <c r="AZ6" s="21">
        <f t="shared" si="6"/>
        <v>44.24</v>
      </c>
      <c r="BA6" s="21">
        <f t="shared" si="6"/>
        <v>43.07</v>
      </c>
      <c r="BB6" s="21">
        <f t="shared" si="6"/>
        <v>45.42</v>
      </c>
      <c r="BC6" s="21">
        <f t="shared" si="6"/>
        <v>50.63</v>
      </c>
      <c r="BD6" s="21">
        <f t="shared" si="6"/>
        <v>46.37</v>
      </c>
      <c r="BE6" s="20" t="str">
        <f>IF(BE7="","",IF(BE7="-","【-】","【"&amp;SUBSTITUTE(TEXT(BE7,"#,##0.00"),"-","△")&amp;"】"))</f>
        <v>【50.90】</v>
      </c>
      <c r="BF6" s="21">
        <f>IF(BF7="",NA(),BF7)</f>
        <v>221.02</v>
      </c>
      <c r="BG6" s="21">
        <f t="shared" ref="BG6:BO6" si="7">IF(BG7="",NA(),BG7)</f>
        <v>287.85000000000002</v>
      </c>
      <c r="BH6" s="21">
        <f t="shared" si="7"/>
        <v>694.14</v>
      </c>
      <c r="BI6" s="21">
        <f t="shared" si="7"/>
        <v>382.17</v>
      </c>
      <c r="BJ6" s="21">
        <f t="shared" si="7"/>
        <v>282.83999999999997</v>
      </c>
      <c r="BK6" s="21">
        <f t="shared" si="7"/>
        <v>1258.43</v>
      </c>
      <c r="BL6" s="21">
        <f t="shared" si="7"/>
        <v>1163.75</v>
      </c>
      <c r="BM6" s="21">
        <f t="shared" si="7"/>
        <v>1195.47</v>
      </c>
      <c r="BN6" s="21">
        <f t="shared" si="7"/>
        <v>1168.69</v>
      </c>
      <c r="BO6" s="21">
        <f t="shared" si="7"/>
        <v>1062.58</v>
      </c>
      <c r="BP6" s="20" t="str">
        <f>IF(BP7="","",IF(BP7="-","【-】","【"&amp;SUBSTITUTE(TEXT(BP7,"#,##0.00"),"-","△")&amp;"】"))</f>
        <v>【1,099.15】</v>
      </c>
      <c r="BQ6" s="21">
        <f>IF(BQ7="",NA(),BQ7)</f>
        <v>91.78</v>
      </c>
      <c r="BR6" s="21">
        <f t="shared" ref="BR6:BZ6" si="8">IF(BR7="",NA(),BR7)</f>
        <v>93.21</v>
      </c>
      <c r="BS6" s="21">
        <f t="shared" si="8"/>
        <v>90.01</v>
      </c>
      <c r="BT6" s="21">
        <f t="shared" si="8"/>
        <v>90.24</v>
      </c>
      <c r="BU6" s="21">
        <f t="shared" si="8"/>
        <v>90.32</v>
      </c>
      <c r="BV6" s="21">
        <f t="shared" si="8"/>
        <v>73.36</v>
      </c>
      <c r="BW6" s="21">
        <f t="shared" si="8"/>
        <v>72.599999999999994</v>
      </c>
      <c r="BX6" s="21">
        <f t="shared" si="8"/>
        <v>69.430000000000007</v>
      </c>
      <c r="BY6" s="21">
        <f t="shared" si="8"/>
        <v>70.709999999999994</v>
      </c>
      <c r="BZ6" s="21">
        <f t="shared" si="8"/>
        <v>80.36</v>
      </c>
      <c r="CA6" s="20" t="str">
        <f>IF(CA7="","",IF(CA7="-","【-】","【"&amp;SUBSTITUTE(TEXT(CA7,"#,##0.00"),"-","△")&amp;"】"))</f>
        <v>【72.92】</v>
      </c>
      <c r="CB6" s="21">
        <f>IF(CB7="",NA(),CB7)</f>
        <v>150</v>
      </c>
      <c r="CC6" s="21">
        <f t="shared" ref="CC6:CK6" si="9">IF(CC7="",NA(),CC7)</f>
        <v>150.03</v>
      </c>
      <c r="CD6" s="21">
        <f t="shared" si="9"/>
        <v>150</v>
      </c>
      <c r="CE6" s="21">
        <f t="shared" si="9"/>
        <v>150</v>
      </c>
      <c r="CF6" s="21">
        <f t="shared" si="9"/>
        <v>150</v>
      </c>
      <c r="CG6" s="21">
        <f t="shared" si="9"/>
        <v>224.88</v>
      </c>
      <c r="CH6" s="21">
        <f t="shared" si="9"/>
        <v>228.64</v>
      </c>
      <c r="CI6" s="21">
        <f t="shared" si="9"/>
        <v>239.46</v>
      </c>
      <c r="CJ6" s="21">
        <f t="shared" si="9"/>
        <v>233.15</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44.79</v>
      </c>
      <c r="CW6" s="20" t="str">
        <f>IF(CW7="","",IF(CW7="-","【-】","【"&amp;SUBSTITUTE(TEXT(CW7,"#,##0.00"),"-","△")&amp;"】"))</f>
        <v>【43.17】</v>
      </c>
      <c r="CX6" s="21">
        <f>IF(CX7="",NA(),CX7)</f>
        <v>81.23</v>
      </c>
      <c r="CY6" s="21">
        <f t="shared" ref="CY6:DG6" si="11">IF(CY7="",NA(),CY7)</f>
        <v>81.239999999999995</v>
      </c>
      <c r="CZ6" s="21">
        <f t="shared" si="11"/>
        <v>80.95</v>
      </c>
      <c r="DA6" s="21">
        <f t="shared" si="11"/>
        <v>93.16</v>
      </c>
      <c r="DB6" s="21">
        <f t="shared" si="11"/>
        <v>93.24</v>
      </c>
      <c r="DC6" s="21">
        <f t="shared" si="11"/>
        <v>84.19</v>
      </c>
      <c r="DD6" s="21">
        <f t="shared" si="11"/>
        <v>84.34</v>
      </c>
      <c r="DE6" s="21">
        <f t="shared" si="11"/>
        <v>84.34</v>
      </c>
      <c r="DF6" s="21">
        <f t="shared" si="11"/>
        <v>84.73</v>
      </c>
      <c r="DG6" s="21">
        <f t="shared" si="11"/>
        <v>88.68</v>
      </c>
      <c r="DH6" s="20" t="str">
        <f>IF(DH7="","",IF(DH7="-","【-】","【"&amp;SUBSTITUTE(TEXT(DH7,"#,##0.00"),"-","△")&amp;"】"))</f>
        <v>【86.31】</v>
      </c>
      <c r="DI6" s="21">
        <f>IF(DI7="",NA(),DI7)</f>
        <v>5.15</v>
      </c>
      <c r="DJ6" s="21">
        <f t="shared" ref="DJ6:DR6" si="12">IF(DJ7="",NA(),DJ7)</f>
        <v>7.64</v>
      </c>
      <c r="DK6" s="21">
        <f t="shared" si="12"/>
        <v>9.9600000000000009</v>
      </c>
      <c r="DL6" s="21">
        <f t="shared" si="12"/>
        <v>12.14</v>
      </c>
      <c r="DM6" s="21">
        <f t="shared" si="12"/>
        <v>14.28</v>
      </c>
      <c r="DN6" s="21">
        <f t="shared" si="12"/>
        <v>21.36</v>
      </c>
      <c r="DO6" s="21">
        <f t="shared" si="12"/>
        <v>22.79</v>
      </c>
      <c r="DP6" s="21">
        <f t="shared" si="12"/>
        <v>24.8</v>
      </c>
      <c r="DQ6" s="21">
        <f t="shared" si="12"/>
        <v>26.77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0.27</v>
      </c>
      <c r="EO6" s="20" t="str">
        <f>IF(EO7="","",IF(EO7="-","【-】","【"&amp;SUBSTITUTE(TEXT(EO7,"#,##0.00"),"-","△")&amp;"】"))</f>
        <v>【0.15】</v>
      </c>
    </row>
    <row r="7" spans="1:148" s="22" customFormat="1" x14ac:dyDescent="0.15">
      <c r="A7" s="14"/>
      <c r="B7" s="23">
        <v>2024</v>
      </c>
      <c r="C7" s="23">
        <v>83411</v>
      </c>
      <c r="D7" s="23">
        <v>46</v>
      </c>
      <c r="E7" s="23">
        <v>17</v>
      </c>
      <c r="F7" s="23">
        <v>4</v>
      </c>
      <c r="G7" s="23">
        <v>0</v>
      </c>
      <c r="H7" s="23" t="s">
        <v>96</v>
      </c>
      <c r="I7" s="23" t="s">
        <v>97</v>
      </c>
      <c r="J7" s="23" t="s">
        <v>98</v>
      </c>
      <c r="K7" s="23" t="s">
        <v>99</v>
      </c>
      <c r="L7" s="23" t="s">
        <v>100</v>
      </c>
      <c r="M7" s="23" t="s">
        <v>101</v>
      </c>
      <c r="N7" s="24" t="s">
        <v>102</v>
      </c>
      <c r="O7" s="24">
        <v>71.48</v>
      </c>
      <c r="P7" s="24">
        <v>29.56</v>
      </c>
      <c r="Q7" s="24">
        <v>85.25</v>
      </c>
      <c r="R7" s="24">
        <v>2640</v>
      </c>
      <c r="S7" s="24">
        <v>38151</v>
      </c>
      <c r="T7" s="24">
        <v>38.01</v>
      </c>
      <c r="U7" s="24">
        <v>1003.71</v>
      </c>
      <c r="V7" s="24">
        <v>11247</v>
      </c>
      <c r="W7" s="24">
        <v>4.4000000000000004</v>
      </c>
      <c r="X7" s="24">
        <v>2556.14</v>
      </c>
      <c r="Y7" s="24">
        <v>100.16</v>
      </c>
      <c r="Z7" s="24">
        <v>115.03</v>
      </c>
      <c r="AA7" s="24">
        <v>115.9</v>
      </c>
      <c r="AB7" s="24">
        <v>111.02</v>
      </c>
      <c r="AC7" s="24">
        <v>116.73</v>
      </c>
      <c r="AD7" s="24">
        <v>105.78</v>
      </c>
      <c r="AE7" s="24">
        <v>106.09</v>
      </c>
      <c r="AF7" s="24">
        <v>106.44</v>
      </c>
      <c r="AG7" s="24">
        <v>107.11</v>
      </c>
      <c r="AH7" s="24">
        <v>103.79</v>
      </c>
      <c r="AI7" s="24">
        <v>105.07</v>
      </c>
      <c r="AJ7" s="24">
        <v>0</v>
      </c>
      <c r="AK7" s="24">
        <v>0</v>
      </c>
      <c r="AL7" s="24">
        <v>0</v>
      </c>
      <c r="AM7" s="24">
        <v>0</v>
      </c>
      <c r="AN7" s="24">
        <v>0</v>
      </c>
      <c r="AO7" s="24">
        <v>63.96</v>
      </c>
      <c r="AP7" s="24">
        <v>69.42</v>
      </c>
      <c r="AQ7" s="24">
        <v>72.86</v>
      </c>
      <c r="AR7" s="24">
        <v>69.540000000000006</v>
      </c>
      <c r="AS7" s="24">
        <v>53.87</v>
      </c>
      <c r="AT7" s="24">
        <v>63.54</v>
      </c>
      <c r="AU7" s="24">
        <v>48.15</v>
      </c>
      <c r="AV7" s="24">
        <v>34.56</v>
      </c>
      <c r="AW7" s="24">
        <v>46.95</v>
      </c>
      <c r="AX7" s="24">
        <v>90.58</v>
      </c>
      <c r="AY7" s="24">
        <v>171.9</v>
      </c>
      <c r="AZ7" s="24">
        <v>44.24</v>
      </c>
      <c r="BA7" s="24">
        <v>43.07</v>
      </c>
      <c r="BB7" s="24">
        <v>45.42</v>
      </c>
      <c r="BC7" s="24">
        <v>50.63</v>
      </c>
      <c r="BD7" s="24">
        <v>46.37</v>
      </c>
      <c r="BE7" s="24">
        <v>50.9</v>
      </c>
      <c r="BF7" s="24">
        <v>221.02</v>
      </c>
      <c r="BG7" s="24">
        <v>287.85000000000002</v>
      </c>
      <c r="BH7" s="24">
        <v>694.14</v>
      </c>
      <c r="BI7" s="24">
        <v>382.17</v>
      </c>
      <c r="BJ7" s="24">
        <v>282.83999999999997</v>
      </c>
      <c r="BK7" s="24">
        <v>1258.43</v>
      </c>
      <c r="BL7" s="24">
        <v>1163.75</v>
      </c>
      <c r="BM7" s="24">
        <v>1195.47</v>
      </c>
      <c r="BN7" s="24">
        <v>1168.69</v>
      </c>
      <c r="BO7" s="24">
        <v>1062.58</v>
      </c>
      <c r="BP7" s="24">
        <v>1099.1500000000001</v>
      </c>
      <c r="BQ7" s="24">
        <v>91.78</v>
      </c>
      <c r="BR7" s="24">
        <v>93.21</v>
      </c>
      <c r="BS7" s="24">
        <v>90.01</v>
      </c>
      <c r="BT7" s="24">
        <v>90.24</v>
      </c>
      <c r="BU7" s="24">
        <v>90.32</v>
      </c>
      <c r="BV7" s="24">
        <v>73.36</v>
      </c>
      <c r="BW7" s="24">
        <v>72.599999999999994</v>
      </c>
      <c r="BX7" s="24">
        <v>69.430000000000007</v>
      </c>
      <c r="BY7" s="24">
        <v>70.709999999999994</v>
      </c>
      <c r="BZ7" s="24">
        <v>80.36</v>
      </c>
      <c r="CA7" s="24">
        <v>72.92</v>
      </c>
      <c r="CB7" s="24">
        <v>150</v>
      </c>
      <c r="CC7" s="24">
        <v>150.03</v>
      </c>
      <c r="CD7" s="24">
        <v>150</v>
      </c>
      <c r="CE7" s="24">
        <v>150</v>
      </c>
      <c r="CF7" s="24">
        <v>150</v>
      </c>
      <c r="CG7" s="24">
        <v>224.88</v>
      </c>
      <c r="CH7" s="24">
        <v>228.64</v>
      </c>
      <c r="CI7" s="24">
        <v>239.46</v>
      </c>
      <c r="CJ7" s="24">
        <v>233.15</v>
      </c>
      <c r="CK7" s="24">
        <v>201.33</v>
      </c>
      <c r="CL7" s="24">
        <v>225.78</v>
      </c>
      <c r="CM7" s="24" t="s">
        <v>102</v>
      </c>
      <c r="CN7" s="24" t="s">
        <v>102</v>
      </c>
      <c r="CO7" s="24" t="s">
        <v>102</v>
      </c>
      <c r="CP7" s="24" t="s">
        <v>102</v>
      </c>
      <c r="CQ7" s="24" t="s">
        <v>102</v>
      </c>
      <c r="CR7" s="24">
        <v>42.4</v>
      </c>
      <c r="CS7" s="24">
        <v>42.28</v>
      </c>
      <c r="CT7" s="24">
        <v>41.06</v>
      </c>
      <c r="CU7" s="24">
        <v>42.09</v>
      </c>
      <c r="CV7" s="24">
        <v>44.79</v>
      </c>
      <c r="CW7" s="24">
        <v>43.17</v>
      </c>
      <c r="CX7" s="24">
        <v>81.23</v>
      </c>
      <c r="CY7" s="24">
        <v>81.239999999999995</v>
      </c>
      <c r="CZ7" s="24">
        <v>80.95</v>
      </c>
      <c r="DA7" s="24">
        <v>93.16</v>
      </c>
      <c r="DB7" s="24">
        <v>93.24</v>
      </c>
      <c r="DC7" s="24">
        <v>84.19</v>
      </c>
      <c r="DD7" s="24">
        <v>84.34</v>
      </c>
      <c r="DE7" s="24">
        <v>84.34</v>
      </c>
      <c r="DF7" s="24">
        <v>84.73</v>
      </c>
      <c r="DG7" s="24">
        <v>88.68</v>
      </c>
      <c r="DH7" s="24">
        <v>86.31</v>
      </c>
      <c r="DI7" s="24">
        <v>5.15</v>
      </c>
      <c r="DJ7" s="24">
        <v>7.64</v>
      </c>
      <c r="DK7" s="24">
        <v>9.9600000000000009</v>
      </c>
      <c r="DL7" s="24">
        <v>12.14</v>
      </c>
      <c r="DM7" s="24">
        <v>14.28</v>
      </c>
      <c r="DN7" s="24">
        <v>21.36</v>
      </c>
      <c r="DO7" s="24">
        <v>22.79</v>
      </c>
      <c r="DP7" s="24">
        <v>24.8</v>
      </c>
      <c r="DQ7" s="24">
        <v>26.77</v>
      </c>
      <c r="DR7" s="24">
        <v>34.590000000000003</v>
      </c>
      <c r="DS7" s="24">
        <v>30.82</v>
      </c>
      <c r="DT7" s="24">
        <v>0</v>
      </c>
      <c r="DU7" s="24">
        <v>0</v>
      </c>
      <c r="DV7" s="24">
        <v>0</v>
      </c>
      <c r="DW7" s="24">
        <v>0</v>
      </c>
      <c r="DX7" s="24">
        <v>0</v>
      </c>
      <c r="DY7" s="24">
        <v>0.01</v>
      </c>
      <c r="DZ7" s="24">
        <v>0.01</v>
      </c>
      <c r="EA7" s="24">
        <v>0.02</v>
      </c>
      <c r="EB7" s="24">
        <v>7.0000000000000007E-2</v>
      </c>
      <c r="EC7" s="24">
        <v>0.1</v>
      </c>
      <c r="ED7" s="24">
        <v>0.06</v>
      </c>
      <c r="EE7" s="24">
        <v>0</v>
      </c>
      <c r="EF7" s="24">
        <v>0</v>
      </c>
      <c r="EG7" s="24">
        <v>0</v>
      </c>
      <c r="EH7" s="24">
        <v>0</v>
      </c>
      <c r="EI7" s="24">
        <v>0</v>
      </c>
      <c r="EJ7" s="24">
        <v>0.39</v>
      </c>
      <c r="EK7" s="24">
        <v>0.1</v>
      </c>
      <c r="EL7" s="24">
        <v>0.08</v>
      </c>
      <c r="EM7" s="24">
        <v>0.06</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2026-02-17T08:41:53Z</cp:lastPrinted>
  <dcterms:created xsi:type="dcterms:W3CDTF">2025-12-23T06:09:44Z</dcterms:created>
  <dcterms:modified xsi:type="dcterms:W3CDTF">2026-02-26T07:08:42Z</dcterms:modified>
  <cp:category/>
</cp:coreProperties>
</file>