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0B3E92B5-E365-406B-B323-6D0B14DC0406}" xr6:coauthVersionLast="47" xr6:coauthVersionMax="47" xr10:uidLastSave="{00000000-0000-0000-0000-000000000000}"/>
  <workbookProtection workbookAlgorithmName="SHA-512" workbookHashValue="pbGehHOVn5avUcTAoTVbhF9lQ3Ndf53YJsp8zCPcEmqXqD8XkjWgMgHRWKfoqvj1zHoB3+gHTrmN6lbH9epSQQ==" workbookSaltValue="KtlpWoI9LiIBhqVsZHKp8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<sst xmlns="http://schemas.openxmlformats.org/spreadsheetml/2006/main" count="228" uniqueCount="113">
  <si>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</si>
  <si>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</si>
  <si>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</si>
  <si>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</si>
  <si>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</si>
  <si>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</si>
  <si>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</si>
  <si>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</si>
  <si>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</si>
  <si>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</si>
  <si>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</si>
  <si>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</si>
  <si>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</si>
  <si>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</si>
  <si>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</si>
  <si>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</si>
  <si>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</si>
  <si>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</si>
  <si>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</si>
  <si>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</si>
  <si>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</si>
  <si>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</si>
  <si>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</si>
  <si>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</si>
  <si>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</si>
  <si>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</si>
  <si>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</si>
  <si>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</si>
  <si>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</si>
  <si>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</si>
  <si>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</si>
  <si>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</si>
  <si>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</si>
  <si>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</si>
  <si>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</si>
  <si>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</si>
  <si>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</si>
  <si>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</si>
  <si>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</si>
  <si>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</si>
  <si>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</si>
  <si>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</si>
  <si>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</si>
  <si>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</si>
  <si>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</si>
  <si>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</si>
  <si>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</si>
  <si>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</si>
  <si>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</si>
  <si>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</si>
  <si>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</si>
  <si>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</si>
  <si>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</si>
  <si>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</si>
  <si>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</si>
  <si>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</si>
  <si>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</si>
  <si>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</si>
  <si>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</si>
  <si>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</si>
  <si>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</si>
  <si>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</si>
  <si>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</si>
  <si>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</si>
  <si>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</si>
  <si>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</si>
  <si>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</si>
  <si>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</si>
  <si>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</si>
  <si>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</si>
  <si>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</si>
  <si>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</si>
  <si>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</si>
  <si>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</si>
  <si>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</si>
  <si>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</si>
  <si>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</si>
  <si>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</si>
  <si>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</si>
  <si>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</si>
  <si>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</si>
  <si>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</si>
  <si>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</si>
  <si>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</si>
  <si>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</si>
  <si>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</si>
  <si>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</si>
  <si>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</si>
  <si>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</si>
  <si>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</si>
  <si>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</si>
  <si>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</si>
  <si>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</si>
  <si>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大洗町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</si>
  <si>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</si>
  <si>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</si>
  <si>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</si>
  <si>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</si>
  <si>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</si>
  <si>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</si>
  <si>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</si>
  <si>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</si>
  <si>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</si>
  <si>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</si>
  <si>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</si>
  <si>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</si>
  <si>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</si>
  <si>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</si>
  <si>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</si>
  <si>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</si>
  <si>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令和4年度中の料金改定に伴い、一時的に単年度収支の赤字は解消されたが、管路経年化率が高い現状を踏まえ配水管更新工事が急務となっている。
　また、類似団体と比較して、企業債残高対給水収益比率が低く、有形固定資産減価償却率及び管路経年化率が高い状況であるため、施設更新に必要な財源の確保として水道広域化のメニューや企業債を活用し、計画的な管路等の更新を行っていく。
　施設利用率が類似団体と比較して数値が低く、施設更新の際には、現状に見合った能力へのダウンサイジングや施設の統廃合も視野に入れ、安定的な事業の運営を行っていく。</t>
    <rPh sb="35" eb="37">
      <t>カンロ</t>
    </rPh>
    <rPh sb="37" eb="40">
      <t>ケイネンカ</t>
    </rPh>
    <rPh sb="40" eb="41">
      <t>リツ</t>
    </rPh>
    <rPh sb="42" eb="43">
      <t>タカ</t>
    </rPh>
    <rPh sb="44" eb="46">
      <t>ゲンジョウ</t>
    </rPh>
    <rPh sb="47" eb="48">
      <t>フ</t>
    </rPh>
    <rPh sb="50" eb="53">
      <t>ハイスイカン</t>
    </rPh>
    <rPh sb="53" eb="55">
      <t>コウシン</t>
    </rPh>
    <rPh sb="55" eb="57">
      <t>コウジ</t>
    </rPh>
    <rPh sb="58" eb="60">
      <t>キュウム</t>
    </rPh>
    <rPh sb="144" eb="146">
      <t>スイドウ</t>
    </rPh>
    <rPh sb="146" eb="149">
      <t>コウイキカ</t>
    </rPh>
    <phoneticPr fontId="4"/>
  </si>
  <si>
    <t xml:space="preserve">①有形固定資産減価償却率及び②管路経年化率は、
　類似団体と比較して高い数値になっている。
　要因には、昭和50年代以前に整備された管路及び
　水道施設が多いことが挙げられる。
③管路更新率において、令和7年度以降は水道広域
　化事業等のメニューを活用し、例年より規模を
　拡大した配水管布設替工事等を実施したことに
　とに伴い管路更新率が高くなった。
</t>
    <rPh sb="105" eb="107">
      <t>イコウ</t>
    </rPh>
    <rPh sb="162" eb="163">
      <t>トモナ</t>
    </rPh>
    <rPh sb="166" eb="168">
      <t>コウシン</t>
    </rPh>
    <rPh sb="168" eb="169">
      <t>リツ</t>
    </rPh>
    <rPh sb="170" eb="171">
      <t>タカ</t>
    </rPh>
    <phoneticPr fontId="4"/>
  </si>
  <si>
    <t>①経常収支比率が97％ととなったが、今後については水道の広域化における国の補助金の活用や水道料金改定、一般会計繰入金（交付税対象）を活用し経営改善に努める。　
②累積欠損金比率では、平成26年度以降は比率0％となり欠損金は発生していない。
③流動比率は、比率100％以上であるが、類似団体より低い数値となっている。企業債を活用した管路の更新の増加、現金等の流動資産の減少が要因として考えられることから、今後も、将来の見込みも踏まえた分析を行っていく。
④企業債残高対給水収益比率は、類似団体と比較して低い数値となっているが、今後は水道広域化に伴う管路等更新工事が増えていくことから、企業債による財源確保が必要となり、比率については上昇傾向になると思われる。国の補助金、一般会計繰入金などを活用しながら計画的な経営を実施していく。
⑤料金回収率は93％と類似団体と比較して高い数値になっている。令和5年度以前は平均より低い数値であったため今後も健全経営をするため注視していく。
⑥給水原価は、類似団体と比較して高い数値となっている。更なる費用の削減を行い、更新投資財源の確保に努めていく。
⑦施設利用率は、使用量の多い夏と比較的少ない冬とでは一日平均水量に差が生じている。また、人口減少等により一日平均配水量が減少しているため低くなっている。配水管路等に関して、実情に見合った規模に更新することも検討している。
⑧有収率は、町内全域を対象に漏水調査を行い、改善に努めたこともあり類似団体と比較して高くなっている。</t>
    <rPh sb="1" eb="3">
      <t>ケイジョウ</t>
    </rPh>
    <rPh sb="3" eb="5">
      <t>シュウシ</t>
    </rPh>
    <rPh sb="5" eb="7">
      <t>ヒリツ</t>
    </rPh>
    <rPh sb="18" eb="20">
      <t>コンゴ</t>
    </rPh>
    <rPh sb="25" eb="27">
      <t>スイドウ</t>
    </rPh>
    <rPh sb="28" eb="31">
      <t>コウイキカ</t>
    </rPh>
    <rPh sb="35" eb="36">
      <t>クニ</t>
    </rPh>
    <rPh sb="37" eb="40">
      <t>ホジョキン</t>
    </rPh>
    <rPh sb="41" eb="43">
      <t>カツヨウ</t>
    </rPh>
    <rPh sb="44" eb="46">
      <t>スイドウ</t>
    </rPh>
    <rPh sb="46" eb="48">
      <t>リョウキン</t>
    </rPh>
    <rPh sb="48" eb="50">
      <t>カイテイ</t>
    </rPh>
    <rPh sb="51" eb="53">
      <t>イッパン</t>
    </rPh>
    <rPh sb="53" eb="55">
      <t>カイケイ</t>
    </rPh>
    <rPh sb="55" eb="57">
      <t>クリイレ</t>
    </rPh>
    <rPh sb="57" eb="58">
      <t>キン</t>
    </rPh>
    <rPh sb="62" eb="64">
      <t>タイショウ</t>
    </rPh>
    <rPh sb="66" eb="68">
      <t>カツヨウ</t>
    </rPh>
    <rPh sb="69" eb="71">
      <t>ケイエイ</t>
    </rPh>
    <rPh sb="71" eb="73">
      <t>カイゼン</t>
    </rPh>
    <rPh sb="74" eb="75">
      <t>ツト</t>
    </rPh>
    <rPh sb="265" eb="267">
      <t>スイドウ</t>
    </rPh>
    <rPh sb="291" eb="293">
      <t>キギョウ</t>
    </rPh>
    <rPh sb="293" eb="294">
      <t>サイ</t>
    </rPh>
    <rPh sb="297" eb="299">
      <t>ザイゲン</t>
    </rPh>
    <rPh sb="299" eb="301">
      <t>カクホ</t>
    </rPh>
    <rPh sb="302" eb="304">
      <t>ヒツヨウ</t>
    </rPh>
    <rPh sb="330" eb="333">
      <t>ホジョキン</t>
    </rPh>
    <rPh sb="376" eb="378">
      <t>ルイジ</t>
    </rPh>
    <rPh sb="378" eb="380">
      <t>ダンタイ</t>
    </rPh>
    <rPh sb="381" eb="383">
      <t>ヒカク</t>
    </rPh>
    <rPh sb="385" eb="386">
      <t>タカ</t>
    </rPh>
    <rPh sb="387" eb="389">
      <t>スウチ</t>
    </rPh>
    <rPh sb="396" eb="398">
      <t>レイワ</t>
    </rPh>
    <rPh sb="399" eb="401">
      <t>ネンド</t>
    </rPh>
    <rPh sb="404" eb="406">
      <t>ヘイキン</t>
    </rPh>
    <rPh sb="408" eb="409">
      <t>ヒク</t>
    </rPh>
    <rPh sb="410" eb="412">
      <t>スウチ</t>
    </rPh>
    <rPh sb="418" eb="420">
      <t>コンゴ</t>
    </rPh>
    <rPh sb="421" eb="423">
      <t>ケンゼン</t>
    </rPh>
    <rPh sb="423" eb="425">
      <t>ケイエイ</t>
    </rPh>
    <rPh sb="430" eb="432">
      <t>チュウシ</t>
    </rPh>
    <rPh sb="611" eb="613">
      <t>チョウナイ</t>
    </rPh>
    <rPh sb="613" eb="615">
      <t>ゼンイキ</t>
    </rPh>
    <rPh sb="616" eb="618">
      <t>タイショウ</t>
    </rPh>
    <rPh sb="619" eb="621">
      <t>ロウスイ</t>
    </rPh>
    <rPh sb="621" eb="623">
      <t>チョウサ</t>
    </rPh>
    <rPh sb="624" eb="625">
      <t>オコナ</t>
    </rPh>
    <rPh sb="627" eb="629">
      <t>カイゼン</t>
    </rPh>
    <rPh sb="630" eb="631">
      <t>ツト</t>
    </rPh>
    <rPh sb="638" eb="640">
      <t>ルイジ</t>
    </rPh>
    <rPh sb="643" eb="645">
      <t>ヒカク</t>
    </rPh>
    <rPh sb="647" eb="648">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</si>
</sst>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0.71</c:v>
                </c:pt>
                <c:pt idx="1">
                  <c:v>0.68</c:v>
                </c:pt>
                <c:pt idx="2">
                  <c:v>1.23</c:v>
                </c:pt>
                <c:pt idx="3">
                  <c:v>0.31</c:v>
                </c:pt>
                <c:pt idx="4">
                  <c:v>1.47</c:v>
                </c:pt>
              </c:numCache>
            </c:numRef>
          </c:val>
          <c:extLst>
            <c:ext xmlns:c16="http://schemas.microsoft.com/office/drawing/2014/chart" uri="{C3380CC4-5D6E-409C-BE32-E72D297353CC}">
              <c16:uniqueId val="{00000000-DBE3-4CB9-8660-8351D5B1D13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DBE3-4CB9-8660-8351D5B1D13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48.39</c:v>
                </c:pt>
                <c:pt idx="1">
                  <c:v>48.18</c:v>
                </c:pt>
                <c:pt idx="2">
                  <c:v>49.28</c:v>
                </c:pt>
                <c:pt idx="3">
                  <c:v>43.9</c:v>
                </c:pt>
                <c:pt idx="4">
                  <c:v>43.82</c:v>
                </c:pt>
              </c:numCache>
            </c:numRef>
          </c:val>
          <c:extLst>
            <c:ext xmlns:c16="http://schemas.microsoft.com/office/drawing/2014/chart" uri="{C3380CC4-5D6E-409C-BE32-E72D297353CC}">
              <c16:uniqueId val="{00000000-6899-4B2C-8D42-4512B82677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6899-4B2C-8D42-4512B82677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80.400000000000006</c:v>
                </c:pt>
                <c:pt idx="1">
                  <c:v>80.87</c:v>
                </c:pt>
                <c:pt idx="2">
                  <c:v>78.680000000000007</c:v>
                </c:pt>
                <c:pt idx="3">
                  <c:v>85.57</c:v>
                </c:pt>
                <c:pt idx="4">
                  <c:v>84.43</c:v>
                </c:pt>
              </c:numCache>
            </c:numRef>
          </c:val>
          <c:extLst>
            <c:ext xmlns:c16="http://schemas.microsoft.com/office/drawing/2014/chart" uri="{C3380CC4-5D6E-409C-BE32-E72D297353CC}">
              <c16:uniqueId val="{00000000-EBA4-41BE-BDCC-842A150C47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EBA4-41BE-BDCC-842A150C47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88.32</c:v>
                </c:pt>
                <c:pt idx="1">
                  <c:v>90.49</c:v>
                </c:pt>
                <c:pt idx="2">
                  <c:v>101.16</c:v>
                </c:pt>
                <c:pt idx="3">
                  <c:v>104.37</c:v>
                </c:pt>
                <c:pt idx="4">
                  <c:v>97.84</c:v>
                </c:pt>
              </c:numCache>
            </c:numRef>
          </c:val>
          <c:extLst>
            <c:ext xmlns:c16="http://schemas.microsoft.com/office/drawing/2014/chart" uri="{C3380CC4-5D6E-409C-BE32-E72D297353CC}">
              <c16:uniqueId val="{00000000-1FCC-461D-B451-9AEFCD8215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FCC-461D-B451-9AEFCD8215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60.63</c:v>
                </c:pt>
                <c:pt idx="1">
                  <c:v>60.8</c:v>
                </c:pt>
                <c:pt idx="2">
                  <c:v>60.92</c:v>
                </c:pt>
                <c:pt idx="3">
                  <c:v>61.66</c:v>
                </c:pt>
                <c:pt idx="4">
                  <c:v>60.33</c:v>
                </c:pt>
              </c:numCache>
            </c:numRef>
          </c:val>
          <c:extLst>
            <c:ext xmlns:c16="http://schemas.microsoft.com/office/drawing/2014/chart" uri="{C3380CC4-5D6E-409C-BE32-E72D297353CC}">
              <c16:uniqueId val="{00000000-0933-4973-8EA2-86052FFD46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0933-4973-8EA2-86052FFD46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37.119999999999997</c:v>
                </c:pt>
                <c:pt idx="1">
                  <c:v>37.74</c:v>
                </c:pt>
                <c:pt idx="2">
                  <c:v>38.08</c:v>
                </c:pt>
                <c:pt idx="3">
                  <c:v>37.54</c:v>
                </c:pt>
                <c:pt idx="4">
                  <c:v>36.950000000000003</c:v>
                </c:pt>
              </c:numCache>
            </c:numRef>
          </c:val>
          <c:extLst>
            <c:ext xmlns:c16="http://schemas.microsoft.com/office/drawing/2014/chart" uri="{C3380CC4-5D6E-409C-BE32-E72D297353CC}">
              <c16:uniqueId val="{00000000-CCE1-47DE-8E4D-7130226D09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CCE1-47DE-8E4D-7130226D09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41-40AA-89F5-DEFC6CCCA8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A41-40AA-89F5-DEFC6CCCA8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456.3</c:v>
                </c:pt>
                <c:pt idx="1">
                  <c:v>304.89999999999998</c:v>
                </c:pt>
                <c:pt idx="2">
                  <c:v>272.06</c:v>
                </c:pt>
                <c:pt idx="3">
                  <c:v>223.65</c:v>
                </c:pt>
                <c:pt idx="4">
                  <c:v>291.82</c:v>
                </c:pt>
              </c:numCache>
            </c:numRef>
          </c:val>
          <c:extLst>
            <c:ext xmlns:c16="http://schemas.microsoft.com/office/drawing/2014/chart" uri="{C3380CC4-5D6E-409C-BE32-E72D297353CC}">
              <c16:uniqueId val="{00000000-DB5F-4B93-A78B-0EE502DCF69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DB5F-4B93-A78B-0EE502DCF69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147.15</c:v>
                </c:pt>
                <c:pt idx="1">
                  <c:v>174.09</c:v>
                </c:pt>
                <c:pt idx="2">
                  <c:v>179.54</c:v>
                </c:pt>
                <c:pt idx="3">
                  <c:v>174.96</c:v>
                </c:pt>
                <c:pt idx="4">
                  <c:v>224.95</c:v>
                </c:pt>
              </c:numCache>
            </c:numRef>
          </c:val>
          <c:extLst>
            <c:ext xmlns:c16="http://schemas.microsoft.com/office/drawing/2014/chart" uri="{C3380CC4-5D6E-409C-BE32-E72D297353CC}">
              <c16:uniqueId val="{00000000-0031-4D3A-B9EE-9F5CB370DB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0031-4D3A-B9EE-9F5CB370DB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84.42</c:v>
                </c:pt>
                <c:pt idx="1">
                  <c:v>80.180000000000007</c:v>
                </c:pt>
                <c:pt idx="2">
                  <c:v>80.27</c:v>
                </c:pt>
                <c:pt idx="3">
                  <c:v>86.2</c:v>
                </c:pt>
                <c:pt idx="4">
                  <c:v>93.57</c:v>
                </c:pt>
              </c:numCache>
            </c:numRef>
          </c:val>
          <c:extLst>
            <c:ext xmlns:c16="http://schemas.microsoft.com/office/drawing/2014/chart" uri="{C3380CC4-5D6E-409C-BE32-E72D297353CC}">
              <c16:uniqueId val="{00000000-920C-4F05-A422-3D86CAE5C3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920C-4F05-A422-3D86CAE5C3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211.08</c:v>
                </c:pt>
                <c:pt idx="1">
                  <c:v>209.04</c:v>
                </c:pt>
                <c:pt idx="2">
                  <c:v>223.48</c:v>
                </c:pt>
                <c:pt idx="3">
                  <c:v>235.27</c:v>
                </c:pt>
                <c:pt idx="4">
                  <c:v>241.98</c:v>
                </c:pt>
              </c:numCache>
            </c:numRef>
          </c:val>
          <c:extLst>
            <c:ext xmlns:c16="http://schemas.microsoft.com/office/drawing/2014/chart" uri="{C3380CC4-5D6E-409C-BE32-E72D297353CC}">
              <c16:uniqueId val="{00000000-6F50-4FB7-B8F2-7AA5305DF96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6F50-4FB7-B8F2-7AA5305DF96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大洗町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15461</v>
      </c>
      <c r="AM8" s="65"/>
      <c r="AN8" s="65"/>
      <c r="AO8" s="65"/>
      <c r="AP8" s="65"/>
      <c r="AQ8" s="65"/>
      <c r="AR8" s="65"/>
      <c r="AS8" s="65"/>
      <c r="AT8" s="36">
        <f>データ!$S$6</f>
        <v>23.89</v>
      </c>
      <c r="AU8" s="37"/>
      <c r="AV8" s="37"/>
      <c r="AW8" s="37"/>
      <c r="AX8" s="37"/>
      <c r="AY8" s="37"/>
      <c r="AZ8" s="37"/>
      <c r="BA8" s="37"/>
      <c r="BB8" s="54">
        <f>データ!$T$6</f>
        <v>647.16999999999996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70.819999999999993</v>
      </c>
      <c r="J10" s="37"/>
      <c r="K10" s="37"/>
      <c r="L10" s="37"/>
      <c r="M10" s="37"/>
      <c r="N10" s="37"/>
      <c r="O10" s="64"/>
      <c r="P10" s="54">
        <f>データ!$P$6</f>
        <v>94.11</v>
      </c>
      <c r="Q10" s="54"/>
      <c r="R10" s="54"/>
      <c r="S10" s="54"/>
      <c r="T10" s="54"/>
      <c r="U10" s="54"/>
      <c r="V10" s="54"/>
      <c r="W10" s="65">
        <f>データ!$Q$6</f>
        <v>3768</v>
      </c>
      <c r="X10" s="65"/>
      <c r="Y10" s="65"/>
      <c r="Z10" s="65"/>
      <c r="AA10" s="65"/>
      <c r="AB10" s="65"/>
      <c r="AC10" s="65"/>
      <c r="AD10" s="2"/>
      <c r="AE10" s="2"/>
      <c r="AF10" s="2"/>
      <c r="AG10" s="2"/>
      <c r="AH10" s="2"/>
      <c r="AI10" s="2"/>
      <c r="AJ10" s="2"/>
      <c r="AK10" s="2"/>
      <c r="AL10" s="65">
        <f>データ!$U$6</f>
        <v>13422</v>
      </c>
      <c r="AM10" s="65"/>
      <c r="AN10" s="65"/>
      <c r="AO10" s="65"/>
      <c r="AP10" s="65"/>
      <c r="AQ10" s="65"/>
      <c r="AR10" s="65"/>
      <c r="AS10" s="65"/>
      <c r="AT10" s="36">
        <f>データ!$V$6</f>
        <v>23.19</v>
      </c>
      <c r="AU10" s="37"/>
      <c r="AV10" s="37"/>
      <c r="AW10" s="37"/>
      <c r="AX10" s="37"/>
      <c r="AY10" s="37"/>
      <c r="AZ10" s="37"/>
      <c r="BA10" s="37"/>
      <c r="BB10" s="54">
        <f>データ!$W$6</f>
        <v>578.78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21"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39"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38.2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31.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7XqMNLFcybKW29myK+cpRoUdZg0IIob+nvndywckl+HlKRoseNAXHnSNNqVk+xJh2chEdPDhAnJiifrNbu1HQ==" saltValue="EITMKgsIdRBpZYivVmN6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83097</v>
      </c>
      <c r="D6" s="20">
        <f t="shared" si="3"/>
        <v>46</v>
      </c>
      <c r="E6" s="20">
        <f t="shared" si="3"/>
        <v>1</v>
      </c>
      <c r="F6" s="20">
        <f t="shared" si="3"/>
        <v>0</v>
      </c>
      <c r="G6" s="20">
        <f t="shared" si="3"/>
        <v>1</v>
      </c>
      <c r="H6" s="20" t="str">
        <f t="shared" si="3"/>
        <v>茨城県　大洗町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70.819999999999993</v>
      </c>
      <c r="P6" s="21">
        <f t="shared" si="3"/>
        <v>94.11</v>
      </c>
      <c r="Q6" s="21">
        <f t="shared" si="3"/>
        <v>3768</v>
      </c>
      <c r="R6" s="21">
        <f t="shared" si="3"/>
        <v>15461</v>
      </c>
      <c r="S6" s="21">
        <f t="shared" si="3"/>
        <v>23.89</v>
      </c>
      <c r="T6" s="21">
        <f t="shared" si="3"/>
        <v>647.16999999999996</v>
      </c>
      <c r="U6" s="21">
        <f t="shared" si="3"/>
        <v>13422</v>
      </c>
      <c r="V6" s="21">
        <f t="shared" si="3"/>
        <v>23.19</v>
      </c>
      <c r="W6" s="21">
        <f t="shared" si="3"/>
        <v>578.78</v>
      </c>
      <c r="X6" s="22">
        <f>IF(X7="",NA(),X7)</f>
        <v>88.32</v>
      </c>
      <c r="Y6" s="22">
        <f t="shared" ref="Y6:AG6" si="4">IF(Y7="",NA(),Y7)</f>
        <v>90.49</v>
      </c>
      <c r="Z6" s="22">
        <f t="shared" si="4"/>
        <v>101.16</v>
      </c>
      <c r="AA6" s="22">
        <f t="shared" si="4"/>
        <v>104.37</v>
      </c>
      <c r="AB6" s="22">
        <f t="shared" si="4"/>
        <v>97.84</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456.3</v>
      </c>
      <c r="AU6" s="22">
        <f t="shared" ref="AU6:BC6" si="6">IF(AU7="",NA(),AU7)</f>
        <v>304.89999999999998</v>
      </c>
      <c r="AV6" s="22">
        <f t="shared" si="6"/>
        <v>272.06</v>
      </c>
      <c r="AW6" s="22">
        <f t="shared" si="6"/>
        <v>223.65</v>
      </c>
      <c r="AX6" s="22">
        <f t="shared" si="6"/>
        <v>291.82</v>
      </c>
      <c r="AY6" s="22">
        <f t="shared" si="6"/>
        <v>371.81</v>
      </c>
      <c r="AZ6" s="22">
        <f t="shared" si="6"/>
        <v>384.23</v>
      </c>
      <c r="BA6" s="22">
        <f t="shared" si="6"/>
        <v>364.3</v>
      </c>
      <c r="BB6" s="22">
        <f t="shared" si="6"/>
        <v>378.87</v>
      </c>
      <c r="BC6" s="22">
        <f t="shared" si="6"/>
        <v>362.35</v>
      </c>
      <c r="BD6" s="21" t="str">
        <f>IF(BD7="","",IF(BD7="-","【-】","【"&amp;SUBSTITUTE(TEXT(BD7,"#,##0.00"),"-","△")&amp;"】"))</f>
        <v>【239.69】</v>
      </c>
      <c r="BE6" s="22">
        <f>IF(BE7="",NA(),BE7)</f>
        <v>147.15</v>
      </c>
      <c r="BF6" s="22">
        <f t="shared" ref="BF6:BN6" si="7">IF(BF7="",NA(),BF7)</f>
        <v>174.09</v>
      </c>
      <c r="BG6" s="22">
        <f t="shared" si="7"/>
        <v>179.54</v>
      </c>
      <c r="BH6" s="22">
        <f t="shared" si="7"/>
        <v>174.96</v>
      </c>
      <c r="BI6" s="22">
        <f t="shared" si="7"/>
        <v>224.95</v>
      </c>
      <c r="BJ6" s="22">
        <f t="shared" si="7"/>
        <v>465.85</v>
      </c>
      <c r="BK6" s="22">
        <f t="shared" si="7"/>
        <v>439.43</v>
      </c>
      <c r="BL6" s="22">
        <f t="shared" si="7"/>
        <v>438.41</v>
      </c>
      <c r="BM6" s="22">
        <f t="shared" si="7"/>
        <v>430.23</v>
      </c>
      <c r="BN6" s="22">
        <f t="shared" si="7"/>
        <v>429.24</v>
      </c>
      <c r="BO6" s="21" t="str">
        <f>IF(BO7="","",IF(BO7="-","【-】","【"&amp;SUBSTITUTE(TEXT(BO7,"#,##0.00"),"-","△")&amp;"】"))</f>
        <v>【264.86】</v>
      </c>
      <c r="BP6" s="22">
        <f>IF(BP7="",NA(),BP7)</f>
        <v>84.42</v>
      </c>
      <c r="BQ6" s="22">
        <f t="shared" ref="BQ6:BY6" si="8">IF(BQ7="",NA(),BQ7)</f>
        <v>80.180000000000007</v>
      </c>
      <c r="BR6" s="22">
        <f t="shared" si="8"/>
        <v>80.27</v>
      </c>
      <c r="BS6" s="22">
        <f t="shared" si="8"/>
        <v>86.2</v>
      </c>
      <c r="BT6" s="22">
        <f t="shared" si="8"/>
        <v>93.57</v>
      </c>
      <c r="BU6" s="22">
        <f t="shared" si="8"/>
        <v>92.39</v>
      </c>
      <c r="BV6" s="22">
        <f t="shared" si="8"/>
        <v>94.41</v>
      </c>
      <c r="BW6" s="22">
        <f t="shared" si="8"/>
        <v>90.96</v>
      </c>
      <c r="BX6" s="22">
        <f t="shared" si="8"/>
        <v>90.66</v>
      </c>
      <c r="BY6" s="22">
        <f t="shared" si="8"/>
        <v>90.78</v>
      </c>
      <c r="BZ6" s="21" t="str">
        <f>IF(BZ7="","",IF(BZ7="-","【-】","【"&amp;SUBSTITUTE(TEXT(BZ7,"#,##0.00"),"-","△")&amp;"】"))</f>
        <v>【97.59】</v>
      </c>
      <c r="CA6" s="22">
        <f>IF(CA7="",NA(),CA7)</f>
        <v>211.08</v>
      </c>
      <c r="CB6" s="22">
        <f t="shared" ref="CB6:CJ6" si="9">IF(CB7="",NA(),CB7)</f>
        <v>209.04</v>
      </c>
      <c r="CC6" s="22">
        <f t="shared" si="9"/>
        <v>223.48</v>
      </c>
      <c r="CD6" s="22">
        <f t="shared" si="9"/>
        <v>235.27</v>
      </c>
      <c r="CE6" s="22">
        <f t="shared" si="9"/>
        <v>241.98</v>
      </c>
      <c r="CF6" s="22">
        <f t="shared" si="9"/>
        <v>192.98</v>
      </c>
      <c r="CG6" s="22">
        <f t="shared" si="9"/>
        <v>192.13</v>
      </c>
      <c r="CH6" s="22">
        <f t="shared" si="9"/>
        <v>197.04</v>
      </c>
      <c r="CI6" s="22">
        <f t="shared" si="9"/>
        <v>199.33</v>
      </c>
      <c r="CJ6" s="22">
        <f t="shared" si="9"/>
        <v>202.75</v>
      </c>
      <c r="CK6" s="21" t="str">
        <f>IF(CK7="","",IF(CK7="-","【-】","【"&amp;SUBSTITUTE(TEXT(CK7,"#,##0.00"),"-","△")&amp;"】"))</f>
        <v>【181.66】</v>
      </c>
      <c r="CL6" s="22">
        <f>IF(CL7="",NA(),CL7)</f>
        <v>48.39</v>
      </c>
      <c r="CM6" s="22">
        <f t="shared" ref="CM6:CU6" si="10">IF(CM7="",NA(),CM7)</f>
        <v>48.18</v>
      </c>
      <c r="CN6" s="22">
        <f t="shared" si="10"/>
        <v>49.28</v>
      </c>
      <c r="CO6" s="22">
        <f t="shared" si="10"/>
        <v>43.9</v>
      </c>
      <c r="CP6" s="22">
        <f t="shared" si="10"/>
        <v>43.82</v>
      </c>
      <c r="CQ6" s="22">
        <f t="shared" si="10"/>
        <v>54.43</v>
      </c>
      <c r="CR6" s="22">
        <f t="shared" si="10"/>
        <v>53.87</v>
      </c>
      <c r="CS6" s="22">
        <f t="shared" si="10"/>
        <v>54.49</v>
      </c>
      <c r="CT6" s="22">
        <f t="shared" si="10"/>
        <v>54.8</v>
      </c>
      <c r="CU6" s="22">
        <f t="shared" si="10"/>
        <v>55.47</v>
      </c>
      <c r="CV6" s="21" t="str">
        <f>IF(CV7="","",IF(CV7="-","【-】","【"&amp;SUBSTITUTE(TEXT(CV7,"#,##0.00"),"-","△")&amp;"】"))</f>
        <v>【60.21】</v>
      </c>
      <c r="CW6" s="22">
        <f>IF(CW7="",NA(),CW7)</f>
        <v>80.400000000000006</v>
      </c>
      <c r="CX6" s="22">
        <f t="shared" ref="CX6:DF6" si="11">IF(CX7="",NA(),CX7)</f>
        <v>80.87</v>
      </c>
      <c r="CY6" s="22">
        <f t="shared" si="11"/>
        <v>78.680000000000007</v>
      </c>
      <c r="CZ6" s="22">
        <f t="shared" si="11"/>
        <v>85.57</v>
      </c>
      <c r="DA6" s="22">
        <f t="shared" si="11"/>
        <v>84.43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60.63</v>
      </c>
      <c r="DI6" s="22">
        <f t="shared" ref="DI6:DQ6" si="12">IF(DI7="",NA(),DI7)</f>
        <v>60.8</v>
      </c>
      <c r="DJ6" s="22">
        <f t="shared" si="12"/>
        <v>60.92</v>
      </c>
      <c r="DK6" s="22">
        <f t="shared" si="12"/>
        <v>61.66</v>
      </c>
      <c r="DL6" s="22">
        <f t="shared" si="12"/>
        <v>60.33</v>
      </c>
      <c r="DM6" s="22">
        <f t="shared" si="12"/>
        <v>49.39</v>
      </c>
      <c r="DN6" s="22">
        <f t="shared" si="12"/>
        <v>50.75</v>
      </c>
      <c r="DO6" s="22">
        <f t="shared" si="12"/>
        <v>51.72</v>
      </c>
      <c r="DP6" s="22">
        <f t="shared" si="12"/>
        <v>52.27</v>
      </c>
      <c r="DQ6" s="22">
        <f t="shared" si="12"/>
        <v>52.87</v>
      </c>
      <c r="DR6" s="21" t="str">
        <f>IF(DR7="","",IF(DR7="-","【-】","【"&amp;SUBSTITUTE(TEXT(DR7,"#,##0.00"),"-","△")&amp;"】"))</f>
        <v>【52.41】</v>
      </c>
      <c r="DS6" s="22">
        <f>IF(DS7="",NA(),DS7)</f>
        <v>37.119999999999997</v>
      </c>
      <c r="DT6" s="22">
        <f t="shared" ref="DT6:EB6" si="13">IF(DT7="",NA(),DT7)</f>
        <v>37.74</v>
      </c>
      <c r="DU6" s="22">
        <f t="shared" si="13"/>
        <v>38.08</v>
      </c>
      <c r="DV6" s="22">
        <f t="shared" si="13"/>
        <v>37.54</v>
      </c>
      <c r="DW6" s="22">
        <f t="shared" si="13"/>
        <v>36.950000000000003</v>
      </c>
      <c r="DX6" s="22">
        <f t="shared" si="13"/>
        <v>18.57</v>
      </c>
      <c r="DY6" s="22">
        <f t="shared" si="13"/>
        <v>21.14</v>
      </c>
      <c r="DZ6" s="22">
        <f t="shared" si="13"/>
        <v>22.12</v>
      </c>
      <c r="EA6" s="22">
        <f t="shared" si="13"/>
        <v>25.67</v>
      </c>
      <c r="EB6" s="22">
        <f t="shared" si="13"/>
        <v>26.86</v>
      </c>
      <c r="EC6" s="21" t="str">
        <f>IF(EC7="","",IF(EC7="-","【-】","【"&amp;SUBSTITUTE(TEXT(EC7,"#,##0.00"),"-","△")&amp;"】"))</f>
        <v>【26.78】</v>
      </c>
      <c r="ED6" s="22">
        <f>IF(ED7="",NA(),ED7)</f>
        <v>0.71</v>
      </c>
      <c r="EE6" s="22">
        <f t="shared" ref="EE6:EM6" si="14">IF(EE7="",NA(),EE7)</f>
        <v>0.68</v>
      </c>
      <c r="EF6" s="22">
        <f t="shared" si="14"/>
        <v>1.23</v>
      </c>
      <c r="EG6" s="22">
        <f t="shared" si="14"/>
        <v>0.31</v>
      </c>
      <c r="EH6" s="22">
        <f t="shared" si="14"/>
        <v>1.47</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83097</v>
      </c>
      <c r="D7" s="24">
        <v>46</v>
      </c>
      <c r="E7" s="24">
        <v>1</v>
      </c>
      <c r="F7" s="24">
        <v>0</v>
      </c>
      <c r="G7" s="24">
        <v>1</v>
      </c>
      <c r="H7" s="24" t="s">
        <v>93</v>
      </c>
      <c r="I7" s="24" t="s">
        <v>94</v>
      </c>
      <c r="J7" s="24" t="s">
        <v>95</v>
      </c>
      <c r="K7" s="24" t="s">
        <v>96</v>
      </c>
      <c r="L7" s="24" t="s">
        <v>97</v>
      </c>
      <c r="M7" s="24" t="s">
        <v>98</v>
      </c>
      <c r="N7" s="25" t="s">
        <v>99</v>
      </c>
      <c r="O7" s="25">
        <v>70.819999999999993</v>
      </c>
      <c r="P7" s="25">
        <v>94.11</v>
      </c>
      <c r="Q7" s="25">
        <v>3768</v>
      </c>
      <c r="R7" s="25">
        <v>15461</v>
      </c>
      <c r="S7" s="25">
        <v>23.89</v>
      </c>
      <c r="T7" s="25">
        <v>647.16999999999996</v>
      </c>
      <c r="U7" s="25">
        <v>13422</v>
      </c>
      <c r="V7" s="25">
        <v>23.19</v>
      </c>
      <c r="W7" s="25">
        <v>578.78</v>
      </c>
      <c r="X7" s="25">
        <v>88.32</v>
      </c>
      <c r="Y7" s="25">
        <v>90.49</v>
      </c>
      <c r="Z7" s="25">
        <v>101.16</v>
      </c>
      <c r="AA7" s="25">
        <v>104.37</v>
      </c>
      <c r="AB7" s="25">
        <v>97.84</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456.3</v>
      </c>
      <c r="AU7" s="25">
        <v>304.89999999999998</v>
      </c>
      <c r="AV7" s="25">
        <v>272.06</v>
      </c>
      <c r="AW7" s="25">
        <v>223.65</v>
      </c>
      <c r="AX7" s="25">
        <v>291.82</v>
      </c>
      <c r="AY7" s="25">
        <v>371.81</v>
      </c>
      <c r="AZ7" s="25">
        <v>384.23</v>
      </c>
      <c r="BA7" s="25">
        <v>364.3</v>
      </c>
      <c r="BB7" s="25">
        <v>378.87</v>
      </c>
      <c r="BC7" s="25">
        <v>362.35</v>
      </c>
      <c r="BD7" s="25">
        <v>239.69</v>
      </c>
      <c r="BE7" s="25">
        <v>147.15</v>
      </c>
      <c r="BF7" s="25">
        <v>174.09</v>
      </c>
      <c r="BG7" s="25">
        <v>179.54</v>
      </c>
      <c r="BH7" s="25">
        <v>174.96</v>
      </c>
      <c r="BI7" s="25">
        <v>224.95</v>
      </c>
      <c r="BJ7" s="25">
        <v>465.85</v>
      </c>
      <c r="BK7" s="25">
        <v>439.43</v>
      </c>
      <c r="BL7" s="25">
        <v>438.41</v>
      </c>
      <c r="BM7" s="25">
        <v>430.23</v>
      </c>
      <c r="BN7" s="25">
        <v>429.24</v>
      </c>
      <c r="BO7" s="25">
        <v>264.86</v>
      </c>
      <c r="BP7" s="25">
        <v>84.42</v>
      </c>
      <c r="BQ7" s="25">
        <v>80.180000000000007</v>
      </c>
      <c r="BR7" s="25">
        <v>80.27</v>
      </c>
      <c r="BS7" s="25">
        <v>86.2</v>
      </c>
      <c r="BT7" s="25">
        <v>93.57</v>
      </c>
      <c r="BU7" s="25">
        <v>92.39</v>
      </c>
      <c r="BV7" s="25">
        <v>94.41</v>
      </c>
      <c r="BW7" s="25">
        <v>90.96</v>
      </c>
      <c r="BX7" s="25">
        <v>90.66</v>
      </c>
      <c r="BY7" s="25">
        <v>90.78</v>
      </c>
      <c r="BZ7" s="25">
        <v>97.59</v>
      </c>
      <c r="CA7" s="25">
        <v>211.08</v>
      </c>
      <c r="CB7" s="25">
        <v>209.04</v>
      </c>
      <c r="CC7" s="25">
        <v>223.48</v>
      </c>
      <c r="CD7" s="25">
        <v>235.27</v>
      </c>
      <c r="CE7" s="25">
        <v>241.98</v>
      </c>
      <c r="CF7" s="25">
        <v>192.98</v>
      </c>
      <c r="CG7" s="25">
        <v>192.13</v>
      </c>
      <c r="CH7" s="25">
        <v>197.04</v>
      </c>
      <c r="CI7" s="25">
        <v>199.33</v>
      </c>
      <c r="CJ7" s="25">
        <v>202.75</v>
      </c>
      <c r="CK7" s="25">
        <v>181.66</v>
      </c>
      <c r="CL7" s="25">
        <v>48.39</v>
      </c>
      <c r="CM7" s="25">
        <v>48.18</v>
      </c>
      <c r="CN7" s="25">
        <v>49.28</v>
      </c>
      <c r="CO7" s="25">
        <v>43.9</v>
      </c>
      <c r="CP7" s="25">
        <v>43.82</v>
      </c>
      <c r="CQ7" s="25">
        <v>54.43</v>
      </c>
      <c r="CR7" s="25">
        <v>53.87</v>
      </c>
      <c r="CS7" s="25">
        <v>54.49</v>
      </c>
      <c r="CT7" s="25">
        <v>54.8</v>
      </c>
      <c r="CU7" s="25">
        <v>55.47</v>
      </c>
      <c r="CV7" s="25">
        <v>60.21</v>
      </c>
      <c r="CW7" s="25">
        <v>80.400000000000006</v>
      </c>
      <c r="CX7" s="25">
        <v>80.87</v>
      </c>
      <c r="CY7" s="25">
        <v>78.680000000000007</v>
      </c>
      <c r="CZ7" s="25">
        <v>85.57</v>
      </c>
      <c r="DA7" s="25">
        <v>84.43</v>
      </c>
      <c r="DB7" s="25">
        <v>79.44</v>
      </c>
      <c r="DC7" s="25">
        <v>79.489999999999995</v>
      </c>
      <c r="DD7" s="25">
        <v>78.8</v>
      </c>
      <c r="DE7" s="25">
        <v>77.98</v>
      </c>
      <c r="DF7" s="25">
        <v>76.97</v>
      </c>
      <c r="DG7" s="25">
        <v>89.21</v>
      </c>
      <c r="DH7" s="25">
        <v>60.63</v>
      </c>
      <c r="DI7" s="25">
        <v>60.8</v>
      </c>
      <c r="DJ7" s="25">
        <v>60.92</v>
      </c>
      <c r="DK7" s="25">
        <v>61.66</v>
      </c>
      <c r="DL7" s="25">
        <v>60.33</v>
      </c>
      <c r="DM7" s="25">
        <v>49.39</v>
      </c>
      <c r="DN7" s="25">
        <v>50.75</v>
      </c>
      <c r="DO7" s="25">
        <v>51.72</v>
      </c>
      <c r="DP7" s="25">
        <v>52.27</v>
      </c>
      <c r="DQ7" s="25">
        <v>52.87</v>
      </c>
      <c r="DR7" s="25">
        <v>52.41</v>
      </c>
      <c r="DS7" s="25">
        <v>37.119999999999997</v>
      </c>
      <c r="DT7" s="25">
        <v>37.74</v>
      </c>
      <c r="DU7" s="25">
        <v>38.08</v>
      </c>
      <c r="DV7" s="25">
        <v>37.54</v>
      </c>
      <c r="DW7" s="25">
        <v>36.950000000000003</v>
      </c>
      <c r="DX7" s="25">
        <v>18.57</v>
      </c>
      <c r="DY7" s="25">
        <v>21.14</v>
      </c>
      <c r="DZ7" s="25">
        <v>22.12</v>
      </c>
      <c r="EA7" s="25">
        <v>25.67</v>
      </c>
      <c r="EB7" s="25">
        <v>26.86</v>
      </c>
      <c r="EC7" s="25">
        <v>26.78</v>
      </c>
      <c r="ED7" s="25">
        <v>0.71</v>
      </c>
      <c r="EE7" s="25">
        <v>0.68</v>
      </c>
      <c r="EF7" s="25">
        <v>1.23</v>
      </c>
      <c r="EG7" s="25">
        <v>0.31</v>
      </c>
      <c r="EH7" s="25">
        <v>1.47</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2026-01-27T10:58:30Z</cp:lastPrinted>
  <dcterms:created xsi:type="dcterms:W3CDTF">2025-12-12T09:13:07Z</dcterms:created>
  <dcterms:modified xsi:type="dcterms:W3CDTF">2026-02-26T07:08:34Z</dcterms:modified>
  <cp:category/>
</cp:coreProperties>
</file>