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635302EA-03C3-42AD-92A3-E618F358B284}" xr6:coauthVersionLast="47" xr6:coauthVersionMax="47" xr10:uidLastSave="{00000000-0000-0000-0000-000000000000}"/>
  <workbookProtection workbookAlgorithmName="SHA-512" workbookHashValue="k2S8NCuGVVAOTEe+kVkMpVWvIC7DypJngdnLisw+OaQaOfOSWTE1d8gcKFesE4hNX/0Ib/0lzFdZlH5/FNhZlA==" workbookSaltValue="xcNVtBxcjRz/D9S/PS2XF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BB10" i="4"/>
  <c r="AT8" i="4"/>
  <c r="W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<sst xmlns="http://schemas.openxmlformats.org/spreadsheetml/2006/main" count="231" uniqueCount="117">
  <si>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</si>
  <si>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</si>
  <si>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</si>
  <si>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</si>
  <si>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</si>
  <si>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</si>
  <si>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</si>
  <si>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</si>
  <si>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</si>
  <si>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</si>
  <si>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</si>
  <si>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</si>
  <si>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</si>
  <si>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</si>
  <si>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</si>
  <si>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</si>
  <si>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</si>
  <si>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</si>
  <si>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</si>
  <si>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</si>
  <si>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</si>
  <si>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</si>
  <si>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</si>
  <si>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</si>
  <si>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</si>
  <si>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</si>
  <si>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</si>
  <si>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</si>
  <si>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</si>
  <si>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</si>
  <si>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</si>
  <si>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</si>
  <si>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</si>
  <si>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</si>
  <si>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</si>
  <si>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</si>
  <si>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</si>
  <si>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</si>
  <si>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</si>
  <si>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</si>
  <si>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</si>
  <si>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</si>
  <si>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</si>
  <si>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</si>
  <si>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</si>
  <si>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</si>
  <si>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</si>
  <si>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</si>
  <si>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</si>
  <si>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</si>
  <si>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</si>
  <si>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</si>
  <si>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</si>
  <si>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</si>
  <si>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</si>
  <si>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</si>
  <si>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</si>
  <si>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</si>
  <si>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</si>
  <si>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</si>
  <si>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</si>
  <si>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</si>
  <si>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</si>
  <si>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</si>
  <si>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</si>
  <si>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</si>
  <si>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</si>
  <si>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</si>
  <si>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</si>
  <si>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</si>
  <si>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</si>
  <si>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</si>
  <si>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</si>
  <si>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</si>
  <si>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</si>
  <si>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</si>
  <si>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</si>
  <si>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</si>
  <si>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</si>
  <si>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</si>
  <si>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</si>
  <si>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</si>
  <si>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</si>
  <si>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</si>
  <si>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</si>
  <si>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</si>
  <si>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</si>
  <si>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</si>
  <si>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</si>
  <si>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</si>
  <si>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</si>
  <si>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</si>
  <si>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</si>
  <si>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</si>
  <si>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</si>
  <si>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</si>
  <si>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茨城町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</si>
  <si>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</si>
  <si>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</si>
  <si>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</si>
  <si>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</si>
  <si>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</si>
  <si>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</si>
  <si>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</si>
  <si>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</si>
  <si>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</si>
  <si>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</si>
  <si>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</si>
  <si>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</si>
  <si>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</si>
  <si>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</si>
  <si>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</si>
  <si>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</si>
  <si>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</si>
  <si>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について、全国平均値及び類似団体平均値と比較して若干下回る水準であり、使用料以外の収入に依存している現状である。今後も健全経営を目指し、更なる経費削減や使用料確保に向けた接続率向上に努めていく必要がある。
③流動比率について、前年度より上昇しており、全国平均値及び類似団体平均値を上回っているが、100％を下回っている。健全な事業会計のために、今後とも改善に取り組む必要がある。
⑤経費回収率について、昨年同様類似団体平均値を大きく下回る水準である。今後も接続率向上及び施設維持管理に係る経費削減に向けた取り組みを行う必要がある。
⑥汚水処理原価について、ここ数年は施設機器の修繕・更新等の時期が重なり維持管理費が増となったことが結果に反映されたと思われる。類似団体平均値を大きく上回るため、茨城町農業集落排水事業経営戦略に基づき、使用料の改定を検討するとともに、機能診断及び最適整備構想を策定することで、適正かつ計画的な維持管理を行い、経費削減に努めていく必要がある。
⑦施設利用率について、前年同様ではあるが、今後も更なる接続率の向上に努めていく必要がある。
⑧水洗化率について、類似団体の平均値を若干上回る水洗化率となっているが、今後も更なる接続率向上に努めていく必要がある。</t>
    <rPh sb="103" eb="105">
      <t>ヒツヨウ</t>
    </rPh>
    <phoneticPr fontId="4"/>
  </si>
  <si>
    <t>使用料以外の収入に依存している部分が大きいため、今後もより健全・効率的な経営のために、接続率・収納率の更なる向上を目指すとともに、使用料の改定を検討し、経費回収に努めていく必要がある。また、施設の老朽化により施設内の機器修繕や更新が増えていくことが想定されるが、汚水処理費の削減に努めながら、汚水処理原価の抑制を図る必要がある。</t>
    <phoneticPr fontId="4"/>
  </si>
  <si>
    <t>処理施設においては、4施設のうち3施設が供用開始から20年以上経過しており、施設機器の修繕・更新等を計画的に実施している。
管渠について、耐用年数まで期間があるため、更新時期は未定であり、老朽化による影響はみられていない。
機能診断及び最適整備構想策定を踏まえ、今後、更新が必要となる施設・管渠等が増える事を想定している。適正かつ計画的な維持管理を行い、経費削減に努めながら、施設の長寿命化及び機能強化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</si>
</sst>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BD-410F-80F3-CA9F2927149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1EBD-410F-80F3-CA9F2927149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46.5</c:v>
                </c:pt>
                <c:pt idx="1">
                  <c:v>47.11</c:v>
                </c:pt>
                <c:pt idx="2">
                  <c:v>46.8</c:v>
                </c:pt>
                <c:pt idx="3">
                  <c:v>45.93</c:v>
                </c:pt>
                <c:pt idx="4">
                  <c:v>45.68</c:v>
                </c:pt>
              </c:numCache>
            </c:numRef>
          </c:val>
          <c:extLst>
            <c:ext xmlns:c16="http://schemas.microsoft.com/office/drawing/2014/chart" uri="{C3380CC4-5D6E-409C-BE32-E72D297353CC}">
              <c16:uniqueId val="{00000000-11EE-42A9-B269-2840DF75DB7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11EE-42A9-B269-2840DF75DB7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90.58</c:v>
                </c:pt>
                <c:pt idx="1">
                  <c:v>90.87</c:v>
                </c:pt>
                <c:pt idx="2">
                  <c:v>90.79</c:v>
                </c:pt>
                <c:pt idx="3">
                  <c:v>91.11</c:v>
                </c:pt>
                <c:pt idx="4">
                  <c:v>90.99</c:v>
                </c:pt>
              </c:numCache>
            </c:numRef>
          </c:val>
          <c:extLst>
            <c:ext xmlns:c16="http://schemas.microsoft.com/office/drawing/2014/chart" uri="{C3380CC4-5D6E-409C-BE32-E72D297353CC}">
              <c16:uniqueId val="{00000000-C5B8-49D6-8A78-0289A693E76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C5B8-49D6-8A78-0289A693E76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107.15</c:v>
                </c:pt>
                <c:pt idx="1">
                  <c:v>104.26</c:v>
                </c:pt>
                <c:pt idx="2">
                  <c:v>104.62</c:v>
                </c:pt>
                <c:pt idx="3">
                  <c:v>103.69</c:v>
                </c:pt>
                <c:pt idx="4">
                  <c:v>103.45</c:v>
                </c:pt>
              </c:numCache>
            </c:numRef>
          </c:val>
          <c:extLst>
            <c:ext xmlns:c16="http://schemas.microsoft.com/office/drawing/2014/chart" uri="{C3380CC4-5D6E-409C-BE32-E72D297353CC}">
              <c16:uniqueId val="{00000000-786E-4808-B15E-91AE8D63B55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786E-4808-B15E-91AE8D63B55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3.67</c:v>
                </c:pt>
                <c:pt idx="1">
                  <c:v>7.34</c:v>
                </c:pt>
                <c:pt idx="2">
                  <c:v>10.64</c:v>
                </c:pt>
                <c:pt idx="3">
                  <c:v>13.88</c:v>
                </c:pt>
                <c:pt idx="4">
                  <c:v>16.920000000000002</c:v>
                </c:pt>
              </c:numCache>
            </c:numRef>
          </c:val>
          <c:extLst>
            <c:ext xmlns:c16="http://schemas.microsoft.com/office/drawing/2014/chart" uri="{C3380CC4-5D6E-409C-BE32-E72D297353CC}">
              <c16:uniqueId val="{00000000-504D-4070-B51F-067EA2001BA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504D-4070-B51F-067EA2001BA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92-4516-9AA7-2BFD47DC77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F092-4516-9AA7-2BFD47DC77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1D-4FF7-AA7E-1A0B4C4E725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FB1D-4FF7-AA7E-1A0B4C4E725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31.57</c:v>
                </c:pt>
                <c:pt idx="1">
                  <c:v>46.38</c:v>
                </c:pt>
                <c:pt idx="2">
                  <c:v>62.11</c:v>
                </c:pt>
                <c:pt idx="3">
                  <c:v>68.319999999999993</c:v>
                </c:pt>
                <c:pt idx="4">
                  <c:v>80.430000000000007</c:v>
                </c:pt>
              </c:numCache>
            </c:numRef>
          </c:val>
          <c:extLst>
            <c:ext xmlns:c16="http://schemas.microsoft.com/office/drawing/2014/chart" uri="{C3380CC4-5D6E-409C-BE32-E72D297353CC}">
              <c16:uniqueId val="{00000000-74B1-42A7-A4DF-AE7654B6441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74B1-42A7-A4DF-AE7654B6441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A6-4BD8-850E-B755C8323F4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3FA6-4BD8-850E-B755C8323F4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37.9</c:v>
                </c:pt>
                <c:pt idx="1">
                  <c:v>37.380000000000003</c:v>
                </c:pt>
                <c:pt idx="2">
                  <c:v>34.81</c:v>
                </c:pt>
                <c:pt idx="3">
                  <c:v>38.43</c:v>
                </c:pt>
                <c:pt idx="4">
                  <c:v>35.79</c:v>
                </c:pt>
              </c:numCache>
            </c:numRef>
          </c:val>
          <c:extLst>
            <c:ext xmlns:c16="http://schemas.microsoft.com/office/drawing/2014/chart" uri="{C3380CC4-5D6E-409C-BE32-E72D297353CC}">
              <c16:uniqueId val="{00000000-6E6E-4773-8140-962991C3BA5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6E6E-4773-8140-962991C3BA5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357.29</c:v>
                </c:pt>
                <c:pt idx="1">
                  <c:v>351.39</c:v>
                </c:pt>
                <c:pt idx="2">
                  <c:v>382.1</c:v>
                </c:pt>
                <c:pt idx="3">
                  <c:v>347.18</c:v>
                </c:pt>
                <c:pt idx="4">
                  <c:v>374.13</c:v>
                </c:pt>
              </c:numCache>
            </c:numRef>
          </c:val>
          <c:extLst>
            <c:ext xmlns:c16="http://schemas.microsoft.com/office/drawing/2014/chart" uri="{C3380CC4-5D6E-409C-BE32-E72D297353CC}">
              <c16:uniqueId val="{00000000-A029-440B-955E-1384109EAC8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A029-440B-955E-1384109EAC8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茨城町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30523</v>
      </c>
      <c r="AM8" s="41"/>
      <c r="AN8" s="41"/>
      <c r="AO8" s="41"/>
      <c r="AP8" s="41"/>
      <c r="AQ8" s="41"/>
      <c r="AR8" s="41"/>
      <c r="AS8" s="41"/>
      <c r="AT8" s="34">
        <f>データ!T6</f>
        <v>121.58</v>
      </c>
      <c r="AU8" s="34"/>
      <c r="AV8" s="34"/>
      <c r="AW8" s="34"/>
      <c r="AX8" s="34"/>
      <c r="AY8" s="34"/>
      <c r="AZ8" s="34"/>
      <c r="BA8" s="34"/>
      <c r="BB8" s="34">
        <f>データ!U6</f>
        <v>251.05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78.19</v>
      </c>
      <c r="J10" s="34"/>
      <c r="K10" s="34"/>
      <c r="L10" s="34"/>
      <c r="M10" s="34"/>
      <c r="N10" s="34"/>
      <c r="O10" s="34"/>
      <c r="P10" s="34">
        <f>データ!P6</f>
        <v>12.12</v>
      </c>
      <c r="Q10" s="34"/>
      <c r="R10" s="34"/>
      <c r="S10" s="34"/>
      <c r="T10" s="34"/>
      <c r="U10" s="34"/>
      <c r="V10" s="34"/>
      <c r="W10" s="34">
        <f>データ!Q6</f>
        <v>100</v>
      </c>
      <c r="X10" s="34"/>
      <c r="Y10" s="34"/>
      <c r="Z10" s="34"/>
      <c r="AA10" s="34"/>
      <c r="AB10" s="34"/>
      <c r="AC10" s="34"/>
      <c r="AD10" s="41">
        <f>データ!R6</f>
        <v>3300</v>
      </c>
      <c r="AE10" s="41"/>
      <c r="AF10" s="41"/>
      <c r="AG10" s="41"/>
      <c r="AH10" s="41"/>
      <c r="AI10" s="41"/>
      <c r="AJ10" s="41"/>
      <c r="AK10" s="2"/>
      <c r="AL10" s="41">
        <f>データ!V6</f>
        <v>3675</v>
      </c>
      <c r="AM10" s="41"/>
      <c r="AN10" s="41"/>
      <c r="AO10" s="41"/>
      <c r="AP10" s="41"/>
      <c r="AQ10" s="41"/>
      <c r="AR10" s="41"/>
      <c r="AS10" s="41"/>
      <c r="AT10" s="34">
        <f>データ!W6</f>
        <v>3.18</v>
      </c>
      <c r="AU10" s="34"/>
      <c r="AV10" s="34"/>
      <c r="AW10" s="34"/>
      <c r="AX10" s="34"/>
      <c r="AY10" s="34"/>
      <c r="AZ10" s="34"/>
      <c r="BA10" s="34"/>
      <c r="BB10" s="34">
        <f>データ!X6</f>
        <v>1155.6600000000001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116</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H6ECCfA7GCjfKGVYIlw9xG8//a/QpNwKVm9x/IO2lb7p6BkEdeUy2mURqC70fKOBb26dUkn5wnIZ5a5thAWag==" saltValue="LUkMdsbshiXzAHnK3ZoJi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83020</v>
      </c>
      <c r="D6" s="19">
        <f t="shared" si="3"/>
        <v>46</v>
      </c>
      <c r="E6" s="19">
        <f t="shared" si="3"/>
        <v>17</v>
      </c>
      <c r="F6" s="19">
        <f t="shared" si="3"/>
        <v>5</v>
      </c>
      <c r="G6" s="19">
        <f t="shared" si="3"/>
        <v>0</v>
      </c>
      <c r="H6" s="19" t="str">
        <f t="shared" si="3"/>
        <v>茨城県　茨城町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78.19</v>
      </c>
      <c r="P6" s="20">
        <f t="shared" si="3"/>
        <v>12.12</v>
      </c>
      <c r="Q6" s="20">
        <f t="shared" si="3"/>
        <v>100</v>
      </c>
      <c r="R6" s="20">
        <f t="shared" si="3"/>
        <v>3300</v>
      </c>
      <c r="S6" s="20">
        <f t="shared" si="3"/>
        <v>30523</v>
      </c>
      <c r="T6" s="20">
        <f t="shared" si="3"/>
        <v>121.58</v>
      </c>
      <c r="U6" s="20">
        <f t="shared" si="3"/>
        <v>251.05</v>
      </c>
      <c r="V6" s="20">
        <f t="shared" si="3"/>
        <v>3675</v>
      </c>
      <c r="W6" s="20">
        <f t="shared" si="3"/>
        <v>3.18</v>
      </c>
      <c r="X6" s="20">
        <f t="shared" si="3"/>
        <v>1155.6600000000001</v>
      </c>
      <c r="Y6" s="21">
        <f>IF(Y7="",NA(),Y7)</f>
        <v>107.15</v>
      </c>
      <c r="Z6" s="21">
        <f t="shared" ref="Z6:AH6" si="4">IF(Z7="",NA(),Z7)</f>
        <v>104.26</v>
      </c>
      <c r="AA6" s="21">
        <f t="shared" si="4"/>
        <v>104.62</v>
      </c>
      <c r="AB6" s="21">
        <f t="shared" si="4"/>
        <v>103.69</v>
      </c>
      <c r="AC6" s="21">
        <f t="shared" si="4"/>
        <v>103.45</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31.57</v>
      </c>
      <c r="AV6" s="21">
        <f t="shared" ref="AV6:BD6" si="6">IF(AV7="",NA(),AV7)</f>
        <v>46.38</v>
      </c>
      <c r="AW6" s="21">
        <f t="shared" si="6"/>
        <v>62.11</v>
      </c>
      <c r="AX6" s="21">
        <f t="shared" si="6"/>
        <v>68.319999999999993</v>
      </c>
      <c r="AY6" s="21">
        <f t="shared" si="6"/>
        <v>80.430000000000007</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37.9</v>
      </c>
      <c r="BR6" s="21">
        <f t="shared" ref="BR6:BZ6" si="8">IF(BR7="",NA(),BR7)</f>
        <v>37.380000000000003</v>
      </c>
      <c r="BS6" s="21">
        <f t="shared" si="8"/>
        <v>34.81</v>
      </c>
      <c r="BT6" s="21">
        <f t="shared" si="8"/>
        <v>38.43</v>
      </c>
      <c r="BU6" s="21">
        <f t="shared" si="8"/>
        <v>35.79</v>
      </c>
      <c r="BV6" s="21">
        <f t="shared" si="8"/>
        <v>57.08</v>
      </c>
      <c r="BW6" s="21">
        <f t="shared" si="8"/>
        <v>56.26</v>
      </c>
      <c r="BX6" s="21">
        <f t="shared" si="8"/>
        <v>52.94</v>
      </c>
      <c r="BY6" s="21">
        <f t="shared" si="8"/>
        <v>52.05</v>
      </c>
      <c r="BZ6" s="21">
        <f t="shared" si="8"/>
        <v>47.96</v>
      </c>
      <c r="CA6" s="20" t="str">
        <f>IF(CA7="","",IF(CA7="-","【-】","【"&amp;SUBSTITUTE(TEXT(CA7,"#,##0.00"),"-","△")&amp;"】"))</f>
        <v>【54.51】</v>
      </c>
      <c r="CB6" s="21">
        <f>IF(CB7="",NA(),CB7)</f>
        <v>357.29</v>
      </c>
      <c r="CC6" s="21">
        <f t="shared" ref="CC6:CK6" si="9">IF(CC7="",NA(),CC7)</f>
        <v>351.39</v>
      </c>
      <c r="CD6" s="21">
        <f t="shared" si="9"/>
        <v>382.1</v>
      </c>
      <c r="CE6" s="21">
        <f t="shared" si="9"/>
        <v>347.18</v>
      </c>
      <c r="CF6" s="21">
        <f t="shared" si="9"/>
        <v>374.13</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46.5</v>
      </c>
      <c r="CN6" s="21">
        <f t="shared" ref="CN6:CV6" si="10">IF(CN7="",NA(),CN7)</f>
        <v>47.11</v>
      </c>
      <c r="CO6" s="21">
        <f t="shared" si="10"/>
        <v>46.8</v>
      </c>
      <c r="CP6" s="21">
        <f t="shared" si="10"/>
        <v>45.93</v>
      </c>
      <c r="CQ6" s="21">
        <f t="shared" si="10"/>
        <v>45.68</v>
      </c>
      <c r="CR6" s="21">
        <f t="shared" si="10"/>
        <v>54.83</v>
      </c>
      <c r="CS6" s="21">
        <f t="shared" si="10"/>
        <v>66.53</v>
      </c>
      <c r="CT6" s="21">
        <f t="shared" si="10"/>
        <v>52.35</v>
      </c>
      <c r="CU6" s="21">
        <f t="shared" si="10"/>
        <v>46.25</v>
      </c>
      <c r="CV6" s="21">
        <f t="shared" si="10"/>
        <v>45.32</v>
      </c>
      <c r="CW6" s="20" t="str">
        <f>IF(CW7="","",IF(CW7="-","【-】","【"&amp;SUBSTITUTE(TEXT(CW7,"#,##0.00"),"-","△")&amp;"】"))</f>
        <v>【49.92】</v>
      </c>
      <c r="CX6" s="21">
        <f>IF(CX7="",NA(),CX7)</f>
        <v>90.58</v>
      </c>
      <c r="CY6" s="21">
        <f t="shared" ref="CY6:DG6" si="11">IF(CY7="",NA(),CY7)</f>
        <v>90.87</v>
      </c>
      <c r="CZ6" s="21">
        <f t="shared" si="11"/>
        <v>90.79</v>
      </c>
      <c r="DA6" s="21">
        <f t="shared" si="11"/>
        <v>91.11</v>
      </c>
      <c r="DB6" s="21">
        <f t="shared" si="11"/>
        <v>90.99</v>
      </c>
      <c r="DC6" s="21">
        <f t="shared" si="11"/>
        <v>84.7</v>
      </c>
      <c r="DD6" s="21">
        <f t="shared" si="11"/>
        <v>84.67</v>
      </c>
      <c r="DE6" s="21">
        <f t="shared" si="11"/>
        <v>84.39</v>
      </c>
      <c r="DF6" s="21">
        <f t="shared" si="11"/>
        <v>83.96</v>
      </c>
      <c r="DG6" s="21">
        <f t="shared" si="11"/>
        <v>83.54</v>
      </c>
      <c r="DH6" s="20" t="str">
        <f>IF(DH7="","",IF(DH7="-","【-】","【"&amp;SUBSTITUTE(TEXT(DH7,"#,##0.00"),"-","△")&amp;"】"))</f>
        <v>【87.80】</v>
      </c>
      <c r="DI6" s="21">
        <f>IF(DI7="",NA(),DI7)</f>
        <v>3.67</v>
      </c>
      <c r="DJ6" s="21">
        <f t="shared" ref="DJ6:DR6" si="12">IF(DJ7="",NA(),DJ7)</f>
        <v>7.34</v>
      </c>
      <c r="DK6" s="21">
        <f t="shared" si="12"/>
        <v>10.64</v>
      </c>
      <c r="DL6" s="21">
        <f t="shared" si="12"/>
        <v>13.88</v>
      </c>
      <c r="DM6" s="21">
        <f t="shared" si="12"/>
        <v>16.920000000000002</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83020</v>
      </c>
      <c r="D7" s="23">
        <v>46</v>
      </c>
      <c r="E7" s="23">
        <v>17</v>
      </c>
      <c r="F7" s="23">
        <v>5</v>
      </c>
      <c r="G7" s="23">
        <v>0</v>
      </c>
      <c r="H7" s="23" t="s">
        <v>96</v>
      </c>
      <c r="I7" s="23" t="s">
        <v>97</v>
      </c>
      <c r="J7" s="23" t="s">
        <v>98</v>
      </c>
      <c r="K7" s="23" t="s">
        <v>99</v>
      </c>
      <c r="L7" s="23" t="s">
        <v>100</v>
      </c>
      <c r="M7" s="23" t="s">
        <v>101</v>
      </c>
      <c r="N7" s="24" t="s">
        <v>102</v>
      </c>
      <c r="O7" s="24">
        <v>78.19</v>
      </c>
      <c r="P7" s="24">
        <v>12.12</v>
      </c>
      <c r="Q7" s="24">
        <v>100</v>
      </c>
      <c r="R7" s="24">
        <v>3300</v>
      </c>
      <c r="S7" s="24">
        <v>30523</v>
      </c>
      <c r="T7" s="24">
        <v>121.58</v>
      </c>
      <c r="U7" s="24">
        <v>251.05</v>
      </c>
      <c r="V7" s="24">
        <v>3675</v>
      </c>
      <c r="W7" s="24">
        <v>3.18</v>
      </c>
      <c r="X7" s="24">
        <v>1155.6600000000001</v>
      </c>
      <c r="Y7" s="24">
        <v>107.15</v>
      </c>
      <c r="Z7" s="24">
        <v>104.26</v>
      </c>
      <c r="AA7" s="24">
        <v>104.62</v>
      </c>
      <c r="AB7" s="24">
        <v>103.69</v>
      </c>
      <c r="AC7" s="24">
        <v>103.45</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31.57</v>
      </c>
      <c r="AV7" s="24">
        <v>46.38</v>
      </c>
      <c r="AW7" s="24">
        <v>62.11</v>
      </c>
      <c r="AX7" s="24">
        <v>68.319999999999993</v>
      </c>
      <c r="AY7" s="24">
        <v>80.430000000000007</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37.9</v>
      </c>
      <c r="BR7" s="24">
        <v>37.380000000000003</v>
      </c>
      <c r="BS7" s="24">
        <v>34.81</v>
      </c>
      <c r="BT7" s="24">
        <v>38.43</v>
      </c>
      <c r="BU7" s="24">
        <v>35.79</v>
      </c>
      <c r="BV7" s="24">
        <v>57.08</v>
      </c>
      <c r="BW7" s="24">
        <v>56.26</v>
      </c>
      <c r="BX7" s="24">
        <v>52.94</v>
      </c>
      <c r="BY7" s="24">
        <v>52.05</v>
      </c>
      <c r="BZ7" s="24">
        <v>47.96</v>
      </c>
      <c r="CA7" s="24">
        <v>54.51</v>
      </c>
      <c r="CB7" s="24">
        <v>357.29</v>
      </c>
      <c r="CC7" s="24">
        <v>351.39</v>
      </c>
      <c r="CD7" s="24">
        <v>382.1</v>
      </c>
      <c r="CE7" s="24">
        <v>347.18</v>
      </c>
      <c r="CF7" s="24">
        <v>374.13</v>
      </c>
      <c r="CG7" s="24">
        <v>274.99</v>
      </c>
      <c r="CH7" s="24">
        <v>282.08999999999997</v>
      </c>
      <c r="CI7" s="24">
        <v>303.27999999999997</v>
      </c>
      <c r="CJ7" s="24">
        <v>301.86</v>
      </c>
      <c r="CK7" s="24">
        <v>325.85000000000002</v>
      </c>
      <c r="CL7" s="24">
        <v>286.33</v>
      </c>
      <c r="CM7" s="24">
        <v>46.5</v>
      </c>
      <c r="CN7" s="24">
        <v>47.11</v>
      </c>
      <c r="CO7" s="24">
        <v>46.8</v>
      </c>
      <c r="CP7" s="24">
        <v>45.93</v>
      </c>
      <c r="CQ7" s="24">
        <v>45.68</v>
      </c>
      <c r="CR7" s="24">
        <v>54.83</v>
      </c>
      <c r="CS7" s="24">
        <v>66.53</v>
      </c>
      <c r="CT7" s="24">
        <v>52.35</v>
      </c>
      <c r="CU7" s="24">
        <v>46.25</v>
      </c>
      <c r="CV7" s="24">
        <v>45.32</v>
      </c>
      <c r="CW7" s="24">
        <v>49.92</v>
      </c>
      <c r="CX7" s="24">
        <v>90.58</v>
      </c>
      <c r="CY7" s="24">
        <v>90.87</v>
      </c>
      <c r="CZ7" s="24">
        <v>90.79</v>
      </c>
      <c r="DA7" s="24">
        <v>91.11</v>
      </c>
      <c r="DB7" s="24">
        <v>90.99</v>
      </c>
      <c r="DC7" s="24">
        <v>84.7</v>
      </c>
      <c r="DD7" s="24">
        <v>84.67</v>
      </c>
      <c r="DE7" s="24">
        <v>84.39</v>
      </c>
      <c r="DF7" s="24">
        <v>83.96</v>
      </c>
      <c r="DG7" s="24">
        <v>83.54</v>
      </c>
      <c r="DH7" s="24">
        <v>87.8</v>
      </c>
      <c r="DI7" s="24">
        <v>3.67</v>
      </c>
      <c r="DJ7" s="24">
        <v>7.34</v>
      </c>
      <c r="DK7" s="24">
        <v>10.64</v>
      </c>
      <c r="DL7" s="24">
        <v>13.88</v>
      </c>
      <c r="DM7" s="24">
        <v>16.920000000000002</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2026-01-27T05:16:26Z</cp:lastPrinted>
  <dcterms:created xsi:type="dcterms:W3CDTF">2025-12-23T06:17:52Z</dcterms:created>
  <dcterms:modified xsi:type="dcterms:W3CDTF">2026-02-26T07:08:31Z</dcterms:modified>
  <cp:category/>
</cp:coreProperties>
</file>