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非適\180_特定地域生活排水\"/>
    </mc:Choice>
  </mc:AlternateContent>
  <xr:revisionPtr revIDLastSave="0" documentId="8_{D6ECC8DE-1DF6-44DF-A3CC-F97087DB9056}" xr6:coauthVersionLast="47" xr6:coauthVersionMax="47" xr10:uidLastSave="{00000000-0000-0000-0000-000000000000}"/>
  <workbookProtection workbookAlgorithmName="SHA-512" workbookHashValue="WZpZNs35rp69PvBhlVFMGWQoHq65X0wQENQecLEw2JQI7gjyzdA6Ye42CCIFBbuWHlOPgUbZP1wMJarw8gR3cA==" workbookSaltValue="JOTWVpDp0ta3RPQC58gOXw==" workbookSpinCount="100000" lockStructure="1"/>
  <bookViews>
    <workbookView xWindow="20370" yWindow="-120" windowWidth="29040" windowHeight="157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Q6" i="5"/>
  <c r="P6" i="5"/>
  <c r="O6" i="5"/>
  <c r="N6" i="5"/>
  <c r="B10" i="4" s="1"/>
  <c r="M6" i="5"/>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L10" i="4"/>
  <c r="AD10" i="4"/>
  <c r="W10" i="4"/>
  <c r="P10" i="4"/>
  <c r="I10" i="4"/>
  <c r="AL8" i="4"/>
  <c r="AD8" i="4"/>
  <c r="P8" i="4"/>
  <c r="I8" i="4"/>
</calcChain>
</file>

<file path=xl/sharedStrings.xml><?xml version="1.0" encoding="utf-8"?>
<sst xmlns="http://schemas.openxmlformats.org/spreadsheetml/2006/main" count="247" uniqueCount="120">
  <si>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</si>
  <si>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</si>
  <si>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</si>
  <si>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</si>
  <si>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</si>
  <si>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</si>
  <si>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</si>
  <si>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</si>
  <si>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</si>
  <si>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</si>
  <si>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</si>
  <si>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</si>
  <si>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</si>
  <si>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</si>
  <si>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</si>
  <si>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</si>
  <si>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</si>
  <si>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</si>
  <si>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</si>
  <si>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</si>
  <si>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</si>
  <si>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</si>
  <si>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</si>
  <si>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</si>
  <si>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</si>
  <si>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</si>
  <si>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</si>
  <si>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</si>
  <si>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</si>
  <si>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</si>
  <si>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</si>
  <si>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</si>
  <si>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</si>
  <si>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</si>
  <si>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</si>
  <si>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</si>
  <si>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</si>
  <si>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</si>
  <si>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</si>
  <si>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</si>
  <si>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</si>
  <si>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</si>
  <si>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</si>
  <si>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</si>
  <si>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</si>
  <si>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</si>
  <si>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</si>
  <si>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</si>
  <si>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</si>
  <si>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</si>
  <si>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</si>
  <si>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</si>
  <si>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</si>
  <si>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</si>
  <si>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</si>
  <si>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</si>
  <si>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</si>
  <si>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</si>
  <si>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</si>
  <si>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</si>
  <si>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</si>
  <si>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</si>
  <si>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</si>
  <si>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</si>
  <si>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</si>
  <si>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</si>
  <si>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</si>
  <si>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</si>
  <si>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</si>
  <si>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</si>
  <si>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</si>
  <si>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</si>
  <si>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</si>
  <si>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</si>
  <si>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</si>
  <si>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</si>
  <si>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</si>
  <si>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</si>
  <si>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</si>
  <si>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</si>
  <si>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</si>
  <si>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</si>
  <si>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</si>
  <si>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</si>
  <si>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</si>
  <si>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</si>
  <si>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</si>
  <si>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</si>
  <si>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</si>
  <si>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</si>
  <si>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</si>
  <si>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</si>
  <si>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</si>
  <si>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</si>
  <si>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</si>
  <si>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</si>
  <si>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</si>
  <si>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</si>
  <si>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小美玉市</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</si>
  <si>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</si>
  <si>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</si>
  <si>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</si>
  <si>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</si>
  <si>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</si>
  <si>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</si>
  <si>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</si>
  <si>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</si>
  <si>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</si>
  <si>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</si>
  <si>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</si>
  <si>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</si>
  <si>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</si>
  <si>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</si>
  <si>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</si>
  <si>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</si>
  <si>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</si>
  <si>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</si>
  <si>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①収益的収支比率が増大した要因として、使用者に譲渡した市設置型浄化槽に対して借入れた企業債の繰上償還を今年度は実施しなかったことが挙げられる。
④企業債残高対事業規模比率は0％であるが、これは一般会計からの基準内繰入金により100％充当していることによる。
⑤経費回収率は，平均値を下回っているとともに、100％を下回っている要因として、市設置型浄化槽を使用者に譲渡したことにより使用料収入が減少する一方、支出における維持管理費等（主に市設置型浄化槽を使用者に引き渡すための修繕費）の増加が挙げられる。
⑥汚水処理原価は、平均値を上回っている要因として、令和5年度から市設置型浄化槽を使用者に引き渡すため、修繕費用の増加が挙げられる。
⑦施設利用率は、平均値を上回っている。季節による処理水量の大きな変動は見受けられず、年間を通じて効率的に利用されているものと思われる。
⑧本市の水洗化率は、100％である。これは住民からの設置希望を受けた上で、市において設置していることによるものである。</t>
    <rPh sb="1" eb="4">
      <t>シュウエキテキ</t>
    </rPh>
    <rPh sb="4" eb="6">
      <t>シュウシ</t>
    </rPh>
    <rPh sb="6" eb="8">
      <t>ヒリツ</t>
    </rPh>
    <rPh sb="9" eb="11">
      <t>ゾウダイ</t>
    </rPh>
    <rPh sb="13" eb="15">
      <t>ヨウイン</t>
    </rPh>
    <rPh sb="19" eb="22">
      <t>シヨウシャ</t>
    </rPh>
    <rPh sb="23" eb="25">
      <t>ジョウト</t>
    </rPh>
    <rPh sb="27" eb="30">
      <t>シセッチ</t>
    </rPh>
    <rPh sb="30" eb="31">
      <t>ガタ</t>
    </rPh>
    <rPh sb="31" eb="34">
      <t>ジョウカソウ</t>
    </rPh>
    <rPh sb="35" eb="36">
      <t>タイ</t>
    </rPh>
    <rPh sb="38" eb="40">
      <t>カリイ</t>
    </rPh>
    <rPh sb="42" eb="45">
      <t>キギョウサイ</t>
    </rPh>
    <rPh sb="46" eb="48">
      <t>クリア</t>
    </rPh>
    <rPh sb="48" eb="50">
      <t>ショウカン</t>
    </rPh>
    <rPh sb="51" eb="54">
      <t>コンネンド</t>
    </rPh>
    <rPh sb="55" eb="57">
      <t>ジッシ</t>
    </rPh>
    <rPh sb="73" eb="75">
      <t>キギョウ</t>
    </rPh>
    <rPh sb="130" eb="132">
      <t>ケイヒ</t>
    </rPh>
    <rPh sb="132" eb="134">
      <t>カイシュウ</t>
    </rPh>
    <rPh sb="134" eb="135">
      <t>リツ</t>
    </rPh>
    <rPh sb="137" eb="140">
      <t>ヘイキンチ</t>
    </rPh>
    <rPh sb="141" eb="143">
      <t>シタマワ</t>
    </rPh>
    <rPh sb="157" eb="159">
      <t>シタマワ</t>
    </rPh>
    <rPh sb="163" eb="165">
      <t>ヨウイン</t>
    </rPh>
    <rPh sb="169" eb="170">
      <t>シ</t>
    </rPh>
    <rPh sb="170" eb="173">
      <t>セッチガタ</t>
    </rPh>
    <rPh sb="173" eb="176">
      <t>ジョウカソウ</t>
    </rPh>
    <rPh sb="177" eb="180">
      <t>シヨウシャ</t>
    </rPh>
    <rPh sb="181" eb="183">
      <t>ジョウト</t>
    </rPh>
    <rPh sb="190" eb="193">
      <t>シヨウリョウ</t>
    </rPh>
    <rPh sb="193" eb="195">
      <t>シュウニュウ</t>
    </rPh>
    <rPh sb="196" eb="198">
      <t>ゲンショウ</t>
    </rPh>
    <rPh sb="200" eb="202">
      <t>イッポウ</t>
    </rPh>
    <rPh sb="203" eb="205">
      <t>シシュツ</t>
    </rPh>
    <rPh sb="209" eb="211">
      <t>イジ</t>
    </rPh>
    <rPh sb="211" eb="213">
      <t>カンリ</t>
    </rPh>
    <rPh sb="213" eb="214">
      <t>ヒ</t>
    </rPh>
    <rPh sb="214" eb="215">
      <t>トウ</t>
    </rPh>
    <rPh sb="216" eb="217">
      <t>オモ</t>
    </rPh>
    <rPh sb="218" eb="222">
      <t>シセッチガタ</t>
    </rPh>
    <rPh sb="222" eb="225">
      <t>ジョウカソウ</t>
    </rPh>
    <rPh sb="226" eb="229">
      <t>シヨウシャ</t>
    </rPh>
    <rPh sb="230" eb="231">
      <t>ヒ</t>
    </rPh>
    <rPh sb="232" eb="233">
      <t>ワタ</t>
    </rPh>
    <rPh sb="237" eb="240">
      <t>シュウゼンヒ</t>
    </rPh>
    <rPh sb="253" eb="255">
      <t>オスイ</t>
    </rPh>
    <rPh sb="255" eb="257">
      <t>ショリ</t>
    </rPh>
    <rPh sb="257" eb="259">
      <t>ゲンカ</t>
    </rPh>
    <rPh sb="261" eb="264">
      <t>ヘイキンチ</t>
    </rPh>
    <rPh sb="265" eb="267">
      <t>ウワマワ</t>
    </rPh>
    <rPh sb="271" eb="273">
      <t>ヨウイン</t>
    </rPh>
    <rPh sb="277" eb="279">
      <t>レイワ</t>
    </rPh>
    <rPh sb="280" eb="282">
      <t>ネンド</t>
    </rPh>
    <rPh sb="284" eb="285">
      <t>シ</t>
    </rPh>
    <rPh sb="285" eb="288">
      <t>セッチガタ</t>
    </rPh>
    <rPh sb="288" eb="291">
      <t>ジョウカソウ</t>
    </rPh>
    <rPh sb="292" eb="295">
      <t>シヨウシャ</t>
    </rPh>
    <rPh sb="296" eb="297">
      <t>ヒ</t>
    </rPh>
    <rPh sb="298" eb="299">
      <t>ワタ</t>
    </rPh>
    <rPh sb="303" eb="305">
      <t>シュウゼン</t>
    </rPh>
    <rPh sb="305" eb="307">
      <t>ヒヨウ</t>
    </rPh>
    <rPh sb="308" eb="310">
      <t>ゾウカ</t>
    </rPh>
    <rPh sb="311" eb="312">
      <t>ア</t>
    </rPh>
    <rPh sb="319" eb="321">
      <t>シセツ</t>
    </rPh>
    <rPh sb="321" eb="324">
      <t>リヨウリツ</t>
    </rPh>
    <rPh sb="326" eb="328">
      <t>ヘイキン</t>
    </rPh>
    <rPh sb="328" eb="329">
      <t>チ</t>
    </rPh>
    <rPh sb="330" eb="332">
      <t>ウワマワ</t>
    </rPh>
    <rPh sb="337" eb="339">
      <t>キセツ</t>
    </rPh>
    <rPh sb="342" eb="344">
      <t>ショリ</t>
    </rPh>
    <rPh sb="344" eb="346">
      <t>スイリョウ</t>
    </rPh>
    <rPh sb="347" eb="348">
      <t>オオ</t>
    </rPh>
    <rPh sb="350" eb="352">
      <t>ヘンドウ</t>
    </rPh>
    <rPh sb="353" eb="355">
      <t>ミウ</t>
    </rPh>
    <rPh sb="360" eb="362">
      <t>ネンカン</t>
    </rPh>
    <rPh sb="363" eb="364">
      <t>ツウ</t>
    </rPh>
    <rPh sb="366" eb="369">
      <t>コウリツテキ</t>
    </rPh>
    <rPh sb="370" eb="372">
      <t>リヨウ</t>
    </rPh>
    <rPh sb="380" eb="381">
      <t>オモ</t>
    </rPh>
    <rPh sb="387" eb="389">
      <t>ホンシ</t>
    </rPh>
    <rPh sb="390" eb="393">
      <t>スイセンカ</t>
    </rPh>
    <rPh sb="393" eb="394">
      <t>リツ</t>
    </rPh>
    <rPh sb="407" eb="409">
      <t>ジュウミン</t>
    </rPh>
    <rPh sb="412" eb="414">
      <t>セッチ</t>
    </rPh>
    <rPh sb="414" eb="416">
      <t>キボウ</t>
    </rPh>
    <rPh sb="417" eb="418">
      <t>ウ</t>
    </rPh>
    <rPh sb="420" eb="421">
      <t>ウエ</t>
    </rPh>
    <rPh sb="423" eb="424">
      <t>シ</t>
    </rPh>
    <rPh sb="428" eb="430">
      <t>セッチ</t>
    </rPh>
    <phoneticPr fontId="4"/>
  </si>
  <si>
    <t>③管渠改善率は、0％である。
　当事業は、平成20年度から開始されている事業であり、開始後16年を経過しているところである。
　このような中、市では令和8年度までに市設置型浄化槽を使用者に引き渡しするため、計画的かつ効率的に修繕し、引き渡す必要がある。
　</t>
    <rPh sb="1" eb="3">
      <t>カンキョ</t>
    </rPh>
    <rPh sb="3" eb="5">
      <t>カイゼン</t>
    </rPh>
    <rPh sb="5" eb="6">
      <t>リツ</t>
    </rPh>
    <rPh sb="16" eb="17">
      <t>トウ</t>
    </rPh>
    <rPh sb="17" eb="19">
      <t>ジギョウ</t>
    </rPh>
    <rPh sb="21" eb="23">
      <t>ヘイセイ</t>
    </rPh>
    <rPh sb="25" eb="27">
      <t>ネンド</t>
    </rPh>
    <rPh sb="29" eb="31">
      <t>カイシ</t>
    </rPh>
    <rPh sb="36" eb="38">
      <t>ジギョウ</t>
    </rPh>
    <rPh sb="42" eb="45">
      <t>カイシゴ</t>
    </rPh>
    <rPh sb="47" eb="48">
      <t>ネン</t>
    </rPh>
    <rPh sb="49" eb="51">
      <t>ケイカ</t>
    </rPh>
    <rPh sb="69" eb="70">
      <t>ナカ</t>
    </rPh>
    <rPh sb="71" eb="72">
      <t>シ</t>
    </rPh>
    <rPh sb="74" eb="76">
      <t>レイワ</t>
    </rPh>
    <rPh sb="77" eb="79">
      <t>ネンド</t>
    </rPh>
    <rPh sb="82" eb="83">
      <t>シ</t>
    </rPh>
    <rPh sb="83" eb="86">
      <t>セッチガタ</t>
    </rPh>
    <rPh sb="86" eb="89">
      <t>ジョウカソウ</t>
    </rPh>
    <rPh sb="90" eb="93">
      <t>シヨウシャ</t>
    </rPh>
    <rPh sb="94" eb="95">
      <t>ヒ</t>
    </rPh>
    <rPh sb="96" eb="97">
      <t>ワタ</t>
    </rPh>
    <rPh sb="103" eb="106">
      <t>ケイカクテキ</t>
    </rPh>
    <rPh sb="112" eb="114">
      <t>シュウゼン</t>
    </rPh>
    <rPh sb="116" eb="117">
      <t>ヒ</t>
    </rPh>
    <rPh sb="118" eb="119">
      <t>ワタ</t>
    </rPh>
    <phoneticPr fontId="4"/>
  </si>
  <si>
    <t>　当事業は、浄化槽を市の負担にて個人の敷地に設置し、さらにその後の保守点検・清掃・法定検査等についても市の負担で行うなど、日頃から適正な維持管理に努めているところである。
　しかし、今後、維持管理費用の増加が懸念されていることから、令和8年度までに市で設置した浄化槽を全て使用者に無償で譲渡し、浄化槽事業を廃止する。譲渡後の浄化槽の維持管理は使用者が行うことになるため、使用者への理解や議会等の説明をしっかり行っていくことが重要である。また、浄化槽事業廃止に併せて企業債の未償還分についても、借入先と協議を行い繰上償還を行っていく。
　</t>
    <rPh sb="1" eb="2">
      <t>トウ</t>
    </rPh>
    <rPh sb="2" eb="4">
      <t>ジギョウ</t>
    </rPh>
    <rPh sb="6" eb="9">
      <t>ジョウカソウ</t>
    </rPh>
    <rPh sb="10" eb="11">
      <t>シ</t>
    </rPh>
    <rPh sb="12" eb="14">
      <t>フタン</t>
    </rPh>
    <rPh sb="16" eb="18">
      <t>コジン</t>
    </rPh>
    <rPh sb="19" eb="21">
      <t>シキチ</t>
    </rPh>
    <rPh sb="22" eb="24">
      <t>セッチ</t>
    </rPh>
    <rPh sb="31" eb="32">
      <t>ゴ</t>
    </rPh>
    <rPh sb="33" eb="35">
      <t>ホシュ</t>
    </rPh>
    <rPh sb="35" eb="37">
      <t>テンケン</t>
    </rPh>
    <rPh sb="38" eb="40">
      <t>セイソウ</t>
    </rPh>
    <rPh sb="41" eb="43">
      <t>ホウテイ</t>
    </rPh>
    <rPh sb="43" eb="45">
      <t>ケンサ</t>
    </rPh>
    <rPh sb="45" eb="46">
      <t>トウ</t>
    </rPh>
    <rPh sb="51" eb="52">
      <t>シ</t>
    </rPh>
    <rPh sb="53" eb="55">
      <t>フタン</t>
    </rPh>
    <rPh sb="56" eb="57">
      <t>オコナ</t>
    </rPh>
    <rPh sb="61" eb="63">
      <t>ヒゴロ</t>
    </rPh>
    <rPh sb="65" eb="67">
      <t>テキセイ</t>
    </rPh>
    <rPh sb="68" eb="70">
      <t>イジ</t>
    </rPh>
    <rPh sb="70" eb="72">
      <t>カンリ</t>
    </rPh>
    <rPh sb="73" eb="74">
      <t>ツト</t>
    </rPh>
    <rPh sb="91" eb="93">
      <t>コンゴ</t>
    </rPh>
    <rPh sb="94" eb="96">
      <t>イジ</t>
    </rPh>
    <rPh sb="96" eb="98">
      <t>カンリ</t>
    </rPh>
    <rPh sb="98" eb="99">
      <t>ヒ</t>
    </rPh>
    <rPh sb="99" eb="100">
      <t>ヨウ</t>
    </rPh>
    <rPh sb="101" eb="103">
      <t>ゾウカ</t>
    </rPh>
    <rPh sb="104" eb="106">
      <t>ケネン</t>
    </rPh>
    <rPh sb="116" eb="118">
      <t>レイワ</t>
    </rPh>
    <rPh sb="119" eb="121">
      <t>ネンド</t>
    </rPh>
    <rPh sb="124" eb="125">
      <t>シ</t>
    </rPh>
    <rPh sb="126" eb="128">
      <t>セッチ</t>
    </rPh>
    <rPh sb="130" eb="133">
      <t>ジョウカソウ</t>
    </rPh>
    <rPh sb="134" eb="135">
      <t>スベ</t>
    </rPh>
    <rPh sb="136" eb="139">
      <t>シヨウシャ</t>
    </rPh>
    <rPh sb="140" eb="142">
      <t>ムショウ</t>
    </rPh>
    <rPh sb="143" eb="145">
      <t>ジョウト</t>
    </rPh>
    <rPh sb="147" eb="150">
      <t>ジョウカソウ</t>
    </rPh>
    <rPh sb="150" eb="152">
      <t>ジギョウ</t>
    </rPh>
    <rPh sb="153" eb="155">
      <t>ハイシ</t>
    </rPh>
    <rPh sb="158" eb="160">
      <t>ジョウト</t>
    </rPh>
    <rPh sb="160" eb="161">
      <t>ゴ</t>
    </rPh>
    <rPh sb="162" eb="165">
      <t>ジョウカソウ</t>
    </rPh>
    <rPh sb="166" eb="168">
      <t>イジ</t>
    </rPh>
    <rPh sb="168" eb="170">
      <t>カンリ</t>
    </rPh>
    <rPh sb="171" eb="174">
      <t>シヨウシャ</t>
    </rPh>
    <rPh sb="175" eb="176">
      <t>オコナ</t>
    </rPh>
    <rPh sb="185" eb="188">
      <t>シヨウシャ</t>
    </rPh>
    <rPh sb="190" eb="192">
      <t>リカイ</t>
    </rPh>
    <rPh sb="221" eb="224">
      <t>ジョウカソウ</t>
    </rPh>
    <rPh sb="224" eb="226">
      <t>ジギョウ</t>
    </rPh>
    <rPh sb="226" eb="228">
      <t>ハイシ</t>
    </rPh>
    <rPh sb="229" eb="230">
      <t>アワ</t>
    </rPh>
    <rPh sb="232" eb="234">
      <t>キギョウ</t>
    </rPh>
    <rPh sb="234" eb="235">
      <t>サイ</t>
    </rPh>
    <rPh sb="236" eb="239">
      <t>ミショウカン</t>
    </rPh>
    <rPh sb="239" eb="240">
      <t>ブン</t>
    </rPh>
    <rPh sb="246" eb="248">
      <t>カリイレ</t>
    </rPh>
    <rPh sb="248" eb="249">
      <t>サキ</t>
    </rPh>
    <rPh sb="250" eb="252">
      <t>キョウギ</t>
    </rPh>
    <rPh sb="253" eb="254">
      <t>オコナ</t>
    </rPh>
    <rPh sb="255" eb="257">
      <t>クリア</t>
    </rPh>
    <rPh sb="257" eb="259">
      <t>ショウカン</t>
    </rPh>
    <rPh sb="260" eb="261">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</si>
</sst>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887-4418-A09D-BF82F827DE7C}"/>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887-4418-A09D-BF82F827DE7C}"/>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60.63</c:v>
                </c:pt>
                <c:pt idx="1">
                  <c:v>57.87</c:v>
                </c:pt>
                <c:pt idx="2">
                  <c:v>57.09</c:v>
                </c:pt>
                <c:pt idx="3">
                  <c:v>55.91</c:v>
                </c:pt>
                <c:pt idx="4">
                  <c:v>58.67</c:v>
                </c:pt>
              </c:numCache>
            </c:numRef>
          </c:val>
          <c:extLst>
            <c:ext xmlns:c16="http://schemas.microsoft.com/office/drawing/2014/chart" uri="{C3380CC4-5D6E-409C-BE32-E72D297353CC}">
              <c16:uniqueId val="{00000000-182B-4247-882C-87994428D6BC}"/>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56.45</c:v>
                </c:pt>
                <c:pt idx="1">
                  <c:v>58.26</c:v>
                </c:pt>
                <c:pt idx="2">
                  <c:v>56.76</c:v>
                </c:pt>
                <c:pt idx="3">
                  <c:v>54.08</c:v>
                </c:pt>
                <c:pt idx="4">
                  <c:v>52.59</c:v>
                </c:pt>
              </c:numCache>
            </c:numRef>
          </c:val>
          <c:smooth val="0"/>
          <c:extLst>
            <c:ext xmlns:c16="http://schemas.microsoft.com/office/drawing/2014/chart" uri="{C3380CC4-5D6E-409C-BE32-E72D297353CC}">
              <c16:uniqueId val="{00000001-182B-4247-882C-87994428D6BC}"/>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4CEB-47E5-807C-1A9824576BD0}"/>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54.99</c:v>
                </c:pt>
                <c:pt idx="1">
                  <c:v>66.430000000000007</c:v>
                </c:pt>
                <c:pt idx="2">
                  <c:v>66.88</c:v>
                </c:pt>
                <c:pt idx="3">
                  <c:v>90.57</c:v>
                </c:pt>
                <c:pt idx="4">
                  <c:v>87.02</c:v>
                </c:pt>
              </c:numCache>
            </c:numRef>
          </c:val>
          <c:smooth val="0"/>
          <c:extLst>
            <c:ext xmlns:c16="http://schemas.microsoft.com/office/drawing/2014/chart" uri="{C3380CC4-5D6E-409C-BE32-E72D297353CC}">
              <c16:uniqueId val="{00000001-4CEB-47E5-807C-1A9824576BD0}"/>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99.67</c:v>
                </c:pt>
                <c:pt idx="1">
                  <c:v>87.7</c:v>
                </c:pt>
                <c:pt idx="2">
                  <c:v>101.61</c:v>
                </c:pt>
                <c:pt idx="3">
                  <c:v>35.39</c:v>
                </c:pt>
                <c:pt idx="4">
                  <c:v>124.18</c:v>
                </c:pt>
              </c:numCache>
            </c:numRef>
          </c:val>
          <c:extLst>
            <c:ext xmlns:c16="http://schemas.microsoft.com/office/drawing/2014/chart" uri="{C3380CC4-5D6E-409C-BE32-E72D297353CC}">
              <c16:uniqueId val="{00000000-E958-4426-A328-EC7F055E8650}"/>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958-4426-A328-EC7F055E8650}"/>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BE6-4F3C-8D01-67FA07AB2361}"/>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BE6-4F3C-8D01-67FA07AB2361}"/>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9C2-4727-9809-CF3A0C3F2C84}"/>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9C2-4727-9809-CF3A0C3F2C84}"/>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C3E-4873-97EC-4DA467AEB062}"/>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C3E-4873-97EC-4DA467AEB062}"/>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3CE-4E22-9BEC-1CD553A7B12D}"/>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3CE-4E22-9BEC-1CD553A7B12D}"/>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C5A-453A-A47A-895A029CD239}"/>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398.42</c:v>
                </c:pt>
                <c:pt idx="1">
                  <c:v>393.35</c:v>
                </c:pt>
                <c:pt idx="2">
                  <c:v>397.03</c:v>
                </c:pt>
                <c:pt idx="3">
                  <c:v>338.47</c:v>
                </c:pt>
                <c:pt idx="4">
                  <c:v>368.83</c:v>
                </c:pt>
              </c:numCache>
            </c:numRef>
          </c:val>
          <c:smooth val="0"/>
          <c:extLst>
            <c:ext xmlns:c16="http://schemas.microsoft.com/office/drawing/2014/chart" uri="{C3380CC4-5D6E-409C-BE32-E72D297353CC}">
              <c16:uniqueId val="{00000001-DC5A-453A-A47A-895A029CD239}"/>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32.67</c:v>
                </c:pt>
                <c:pt idx="1">
                  <c:v>32.67</c:v>
                </c:pt>
                <c:pt idx="2">
                  <c:v>26.15</c:v>
                </c:pt>
                <c:pt idx="3">
                  <c:v>20.79</c:v>
                </c:pt>
                <c:pt idx="4">
                  <c:v>9.6</c:v>
                </c:pt>
              </c:numCache>
            </c:numRef>
          </c:val>
          <c:extLst>
            <c:ext xmlns:c16="http://schemas.microsoft.com/office/drawing/2014/chart" uri="{C3380CC4-5D6E-409C-BE32-E72D297353CC}">
              <c16:uniqueId val="{00000000-0E25-4379-B7A1-AAE4F3E94677}"/>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50.7</c:v>
                </c:pt>
                <c:pt idx="1">
                  <c:v>48.13</c:v>
                </c:pt>
                <c:pt idx="2">
                  <c:v>46.58</c:v>
                </c:pt>
                <c:pt idx="3">
                  <c:v>56.06</c:v>
                </c:pt>
                <c:pt idx="4">
                  <c:v>53.25</c:v>
                </c:pt>
              </c:numCache>
            </c:numRef>
          </c:val>
          <c:smooth val="0"/>
          <c:extLst>
            <c:ext xmlns:c16="http://schemas.microsoft.com/office/drawing/2014/chart" uri="{C3380CC4-5D6E-409C-BE32-E72D297353CC}">
              <c16:uniqueId val="{00000001-0E25-4379-B7A1-AAE4F3E94677}"/>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512.67999999999995</c:v>
                </c:pt>
                <c:pt idx="1">
                  <c:v>514.33000000000004</c:v>
                </c:pt>
                <c:pt idx="2">
                  <c:v>644.49</c:v>
                </c:pt>
                <c:pt idx="3">
                  <c:v>815.53</c:v>
                </c:pt>
                <c:pt idx="4">
                  <c:v>1783.34</c:v>
                </c:pt>
              </c:numCache>
            </c:numRef>
          </c:val>
          <c:extLst>
            <c:ext xmlns:c16="http://schemas.microsoft.com/office/drawing/2014/chart" uri="{C3380CC4-5D6E-409C-BE32-E72D297353CC}">
              <c16:uniqueId val="{00000000-B64C-4ED4-B3D5-4BF30ED76AF3}"/>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289.81</c:v>
                </c:pt>
                <c:pt idx="1">
                  <c:v>301.54000000000002</c:v>
                </c:pt>
                <c:pt idx="2">
                  <c:v>311.73</c:v>
                </c:pt>
                <c:pt idx="3">
                  <c:v>304.36</c:v>
                </c:pt>
                <c:pt idx="4">
                  <c:v>325.45</c:v>
                </c:pt>
              </c:numCache>
            </c:numRef>
          </c:val>
          <c:smooth val="0"/>
          <c:extLst>
            <c:ext xmlns:c16="http://schemas.microsoft.com/office/drawing/2014/chart" uri="{C3380CC4-5D6E-409C-BE32-E72D297353CC}">
              <c16:uniqueId val="{00000001-B64C-4ED4-B3D5-4BF30ED76AF3}"/>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V1"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茨城県　小美玉市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法非適用</v>
      </c>
      <c r="C8" s="64"/>
      <c r="D8" s="64"/>
      <c r="E8" s="64"/>
      <c r="F8" s="64"/>
      <c r="G8" s="64"/>
      <c r="H8" s="64"/>
      <c r="I8" s="64" t="str">
        <f>データ!J6</f>
        <v>下水道事業</v>
      </c>
      <c r="J8" s="64"/>
      <c r="K8" s="64"/>
      <c r="L8" s="64"/>
      <c r="M8" s="64"/>
      <c r="N8" s="64"/>
      <c r="O8" s="64"/>
      <c r="P8" s="64" t="str">
        <f>データ!K6</f>
        <v>特定地域生活排水処理</v>
      </c>
      <c r="Q8" s="64"/>
      <c r="R8" s="64"/>
      <c r="S8" s="64"/>
      <c r="T8" s="64"/>
      <c r="U8" s="64"/>
      <c r="V8" s="64"/>
      <c r="W8" s="64" t="str">
        <f>データ!L6</f>
        <v>K2</v>
      </c>
      <c r="X8" s="64"/>
      <c r="Y8" s="64"/>
      <c r="Z8" s="64"/>
      <c r="AA8" s="64"/>
      <c r="AB8" s="64"/>
      <c r="AC8" s="64"/>
      <c r="AD8" s="65" t="str">
        <f>データ!$M$6</f>
        <v>非設置</v>
      </c>
      <c r="AE8" s="65"/>
      <c r="AF8" s="65"/>
      <c r="AG8" s="65"/>
      <c r="AH8" s="65"/>
      <c r="AI8" s="65"/>
      <c r="AJ8" s="65"/>
      <c r="AK8" s="3"/>
      <c r="AL8" s="45">
        <f>データ!S6</f>
        <v>48482</v>
      </c>
      <c r="AM8" s="45"/>
      <c r="AN8" s="45"/>
      <c r="AO8" s="45"/>
      <c r="AP8" s="45"/>
      <c r="AQ8" s="45"/>
      <c r="AR8" s="45"/>
      <c r="AS8" s="45"/>
      <c r="AT8" s="44">
        <f>データ!T6</f>
        <v>144.74</v>
      </c>
      <c r="AU8" s="44"/>
      <c r="AV8" s="44"/>
      <c r="AW8" s="44"/>
      <c r="AX8" s="44"/>
      <c r="AY8" s="44"/>
      <c r="AZ8" s="44"/>
      <c r="BA8" s="44"/>
      <c r="BB8" s="44">
        <f>データ!U6</f>
        <v>334.96</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0.5</v>
      </c>
      <c r="Q10" s="44"/>
      <c r="R10" s="44"/>
      <c r="S10" s="44"/>
      <c r="T10" s="44"/>
      <c r="U10" s="44"/>
      <c r="V10" s="44"/>
      <c r="W10" s="44">
        <f>データ!Q6</f>
        <v>100</v>
      </c>
      <c r="X10" s="44"/>
      <c r="Y10" s="44"/>
      <c r="Z10" s="44"/>
      <c r="AA10" s="44"/>
      <c r="AB10" s="44"/>
      <c r="AC10" s="44"/>
      <c r="AD10" s="45">
        <f>データ!R6</f>
        <v>3190</v>
      </c>
      <c r="AE10" s="45"/>
      <c r="AF10" s="45"/>
      <c r="AG10" s="45"/>
      <c r="AH10" s="45"/>
      <c r="AI10" s="45"/>
      <c r="AJ10" s="45"/>
      <c r="AK10" s="2"/>
      <c r="AL10" s="45">
        <f>データ!V6</f>
        <v>242</v>
      </c>
      <c r="AM10" s="45"/>
      <c r="AN10" s="45"/>
      <c r="AO10" s="45"/>
      <c r="AP10" s="45"/>
      <c r="AQ10" s="45"/>
      <c r="AR10" s="45"/>
      <c r="AS10" s="45"/>
      <c r="AT10" s="44">
        <f>データ!W6</f>
        <v>0.01</v>
      </c>
      <c r="AU10" s="44"/>
      <c r="AV10" s="44"/>
      <c r="AW10" s="44"/>
      <c r="AX10" s="44"/>
      <c r="AY10" s="44"/>
      <c r="AZ10" s="44"/>
      <c r="BA10" s="44"/>
      <c r="BB10" s="44">
        <f>データ!X6</f>
        <v>24200</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117</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118</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119</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【386.06】</v>
      </c>
      <c r="I86" s="12" t="str">
        <f>データ!CA6</f>
        <v>【51.14】</v>
      </c>
      <c r="J86" s="12" t="str">
        <f>データ!CL6</f>
        <v>【329.31】</v>
      </c>
      <c r="K86" s="12" t="str">
        <f>データ!CW6</f>
        <v>【54.37】</v>
      </c>
      <c r="L86" s="12" t="str">
        <f>データ!DH6</f>
        <v>【84.89】</v>
      </c>
      <c r="M86" s="12" t="s">
        <v>44</v>
      </c>
      <c r="N86" s="12" t="s">
        <v>44</v>
      </c>
      <c r="O86" s="12" t="str">
        <f>データ!EO6</f>
        <v>【-】</v>
      </c>
    </row>
  </sheetData>
  <sheetProtection algorithmName="SHA-512" hashValue="sfj56RYExXNFdOWvm8mkPTZAwrijjlXqJxQBfwQyXFcJziyGHr185Zs5b6nncj2Zeo0MaBq83BNke2zL+lrZ0Q==" saltValue="RXbtuMW3vJqMEIhuhptWH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2024</v>
      </c>
      <c r="C6" s="19">
        <f t="shared" ref="C6:X6" si="3">C7</f>
        <v>82368</v>
      </c>
      <c r="D6" s="19">
        <f t="shared" si="3"/>
        <v>47</v>
      </c>
      <c r="E6" s="19">
        <f t="shared" si="3"/>
        <v>18</v>
      </c>
      <c r="F6" s="19">
        <f t="shared" si="3"/>
        <v>0</v>
      </c>
      <c r="G6" s="19">
        <f t="shared" si="3"/>
        <v>0</v>
      </c>
      <c r="H6" s="19" t="str">
        <f t="shared" si="3"/>
        <v>茨城県　小美玉市</v>
      </c>
      <c r="I6" s="19" t="str">
        <f t="shared" si="3"/>
        <v>法非適用</v>
      </c>
      <c r="J6" s="19" t="str">
        <f t="shared" si="3"/>
        <v>下水道事業</v>
      </c>
      <c r="K6" s="19" t="str">
        <f t="shared" si="3"/>
        <v>特定地域生活排水処理</v>
      </c>
      <c r="L6" s="19" t="str">
        <f t="shared" si="3"/>
        <v>K2</v>
      </c>
      <c r="M6" s="19" t="str">
        <f t="shared" si="3"/>
        <v>非設置</v>
      </c>
      <c r="N6" s="20" t="str">
        <f t="shared" si="3"/>
        <v>-</v>
      </c>
      <c r="O6" s="20" t="str">
        <f t="shared" si="3"/>
        <v>該当数値なし</v>
      </c>
      <c r="P6" s="20">
        <f t="shared" si="3"/>
        <v>0.5</v>
      </c>
      <c r="Q6" s="20">
        <f t="shared" si="3"/>
        <v>100</v>
      </c>
      <c r="R6" s="20">
        <f t="shared" si="3"/>
        <v>3190</v>
      </c>
      <c r="S6" s="20">
        <f t="shared" si="3"/>
        <v>48482</v>
      </c>
      <c r="T6" s="20">
        <f t="shared" si="3"/>
        <v>144.74</v>
      </c>
      <c r="U6" s="20">
        <f t="shared" si="3"/>
        <v>334.96</v>
      </c>
      <c r="V6" s="20">
        <f t="shared" si="3"/>
        <v>242</v>
      </c>
      <c r="W6" s="20">
        <f t="shared" si="3"/>
        <v>0.01</v>
      </c>
      <c r="X6" s="20">
        <f t="shared" si="3"/>
        <v>24200</v>
      </c>
      <c r="Y6" s="21">
        <f>IF(Y7="",NA(),Y7)</f>
        <v>99.67</v>
      </c>
      <c r="Z6" s="21">
        <f t="shared" ref="Z6:AH6" si="4">IF(Z7="",NA(),Z7)</f>
        <v>87.7</v>
      </c>
      <c r="AA6" s="21">
        <f t="shared" si="4"/>
        <v>101.61</v>
      </c>
      <c r="AB6" s="21">
        <f t="shared" si="4"/>
        <v>35.39</v>
      </c>
      <c r="AC6" s="21">
        <f t="shared" si="4"/>
        <v>124.18</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398.42</v>
      </c>
      <c r="BL6" s="21">
        <f t="shared" si="7"/>
        <v>393.35</v>
      </c>
      <c r="BM6" s="21">
        <f t="shared" si="7"/>
        <v>397.03</v>
      </c>
      <c r="BN6" s="21">
        <f t="shared" si="7"/>
        <v>338.47</v>
      </c>
      <c r="BO6" s="21">
        <f t="shared" si="7"/>
        <v>368.83</v>
      </c>
      <c r="BP6" s="20" t="str">
        <f>IF(BP7="","",IF(BP7="-","【-】","【"&amp;SUBSTITUTE(TEXT(BP7,"#,##0.00"),"-","△")&amp;"】"))</f>
        <v>【386.06】</v>
      </c>
      <c r="BQ6" s="21">
        <f>IF(BQ7="",NA(),BQ7)</f>
        <v>32.67</v>
      </c>
      <c r="BR6" s="21">
        <f t="shared" ref="BR6:BZ6" si="8">IF(BR7="",NA(),BR7)</f>
        <v>32.67</v>
      </c>
      <c r="BS6" s="21">
        <f t="shared" si="8"/>
        <v>26.15</v>
      </c>
      <c r="BT6" s="21">
        <f t="shared" si="8"/>
        <v>20.79</v>
      </c>
      <c r="BU6" s="21">
        <f t="shared" si="8"/>
        <v>9.6</v>
      </c>
      <c r="BV6" s="21">
        <f t="shared" si="8"/>
        <v>50.7</v>
      </c>
      <c r="BW6" s="21">
        <f t="shared" si="8"/>
        <v>48.13</v>
      </c>
      <c r="BX6" s="21">
        <f t="shared" si="8"/>
        <v>46.58</v>
      </c>
      <c r="BY6" s="21">
        <f t="shared" si="8"/>
        <v>56.06</v>
      </c>
      <c r="BZ6" s="21">
        <f t="shared" si="8"/>
        <v>53.25</v>
      </c>
      <c r="CA6" s="20" t="str">
        <f>IF(CA7="","",IF(CA7="-","【-】","【"&amp;SUBSTITUTE(TEXT(CA7,"#,##0.00"),"-","△")&amp;"】"))</f>
        <v>【51.14】</v>
      </c>
      <c r="CB6" s="21">
        <f>IF(CB7="",NA(),CB7)</f>
        <v>512.67999999999995</v>
      </c>
      <c r="CC6" s="21">
        <f t="shared" ref="CC6:CK6" si="9">IF(CC7="",NA(),CC7)</f>
        <v>514.33000000000004</v>
      </c>
      <c r="CD6" s="21">
        <f t="shared" si="9"/>
        <v>644.49</v>
      </c>
      <c r="CE6" s="21">
        <f t="shared" si="9"/>
        <v>815.53</v>
      </c>
      <c r="CF6" s="21">
        <f t="shared" si="9"/>
        <v>1783.34</v>
      </c>
      <c r="CG6" s="21">
        <f t="shared" si="9"/>
        <v>289.81</v>
      </c>
      <c r="CH6" s="21">
        <f t="shared" si="9"/>
        <v>301.54000000000002</v>
      </c>
      <c r="CI6" s="21">
        <f t="shared" si="9"/>
        <v>311.73</v>
      </c>
      <c r="CJ6" s="21">
        <f t="shared" si="9"/>
        <v>304.36</v>
      </c>
      <c r="CK6" s="21">
        <f t="shared" si="9"/>
        <v>325.45</v>
      </c>
      <c r="CL6" s="20" t="str">
        <f>IF(CL7="","",IF(CL7="-","【-】","【"&amp;SUBSTITUTE(TEXT(CL7,"#,##0.00"),"-","△")&amp;"】"))</f>
        <v>【329.31】</v>
      </c>
      <c r="CM6" s="21">
        <f>IF(CM7="",NA(),CM7)</f>
        <v>60.63</v>
      </c>
      <c r="CN6" s="21">
        <f t="shared" ref="CN6:CV6" si="10">IF(CN7="",NA(),CN7)</f>
        <v>57.87</v>
      </c>
      <c r="CO6" s="21">
        <f t="shared" si="10"/>
        <v>57.09</v>
      </c>
      <c r="CP6" s="21">
        <f t="shared" si="10"/>
        <v>55.91</v>
      </c>
      <c r="CQ6" s="21">
        <f t="shared" si="10"/>
        <v>58.67</v>
      </c>
      <c r="CR6" s="21">
        <f t="shared" si="10"/>
        <v>56.45</v>
      </c>
      <c r="CS6" s="21">
        <f t="shared" si="10"/>
        <v>58.26</v>
      </c>
      <c r="CT6" s="21">
        <f t="shared" si="10"/>
        <v>56.76</v>
      </c>
      <c r="CU6" s="21">
        <f t="shared" si="10"/>
        <v>54.08</v>
      </c>
      <c r="CV6" s="21">
        <f t="shared" si="10"/>
        <v>52.59</v>
      </c>
      <c r="CW6" s="20" t="str">
        <f>IF(CW7="","",IF(CW7="-","【-】","【"&amp;SUBSTITUTE(TEXT(CW7,"#,##0.00"),"-","△")&amp;"】"))</f>
        <v>【54.37】</v>
      </c>
      <c r="CX6" s="21">
        <f>IF(CX7="",NA(),CX7)</f>
        <v>100</v>
      </c>
      <c r="CY6" s="21">
        <f t="shared" ref="CY6:DG6" si="11">IF(CY7="",NA(),CY7)</f>
        <v>100</v>
      </c>
      <c r="CZ6" s="21">
        <f t="shared" si="11"/>
        <v>100</v>
      </c>
      <c r="DA6" s="21">
        <f t="shared" si="11"/>
        <v>100</v>
      </c>
      <c r="DB6" s="21">
        <f t="shared" si="11"/>
        <v>100</v>
      </c>
      <c r="DC6" s="21">
        <f t="shared" si="11"/>
        <v>54.99</v>
      </c>
      <c r="DD6" s="21">
        <f t="shared" si="11"/>
        <v>66.430000000000007</v>
      </c>
      <c r="DE6" s="21">
        <f t="shared" si="11"/>
        <v>66.88</v>
      </c>
      <c r="DF6" s="21">
        <f t="shared" si="11"/>
        <v>90.57</v>
      </c>
      <c r="DG6" s="21">
        <f t="shared" si="11"/>
        <v>87.02</v>
      </c>
      <c r="DH6" s="20" t="str">
        <f>IF(DH7="","",IF(DH7="-","【-】","【"&amp;SUBSTITUTE(TEXT(DH7,"#,##0.00"),"-","△")&amp;"】"))</f>
        <v>【84.89】</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15">
      <c r="A7" s="14"/>
      <c r="B7" s="23">
        <v>2024</v>
      </c>
      <c r="C7" s="23">
        <v>82368</v>
      </c>
      <c r="D7" s="23">
        <v>47</v>
      </c>
      <c r="E7" s="23">
        <v>18</v>
      </c>
      <c r="F7" s="23">
        <v>0</v>
      </c>
      <c r="G7" s="23">
        <v>0</v>
      </c>
      <c r="H7" s="23" t="s">
        <v>98</v>
      </c>
      <c r="I7" s="23" t="s">
        <v>99</v>
      </c>
      <c r="J7" s="23" t="s">
        <v>100</v>
      </c>
      <c r="K7" s="23" t="s">
        <v>101</v>
      </c>
      <c r="L7" s="23" t="s">
        <v>102</v>
      </c>
      <c r="M7" s="23" t="s">
        <v>103</v>
      </c>
      <c r="N7" s="24" t="s">
        <v>104</v>
      </c>
      <c r="O7" s="24" t="s">
        <v>105</v>
      </c>
      <c r="P7" s="24">
        <v>0.5</v>
      </c>
      <c r="Q7" s="24">
        <v>100</v>
      </c>
      <c r="R7" s="24">
        <v>3190</v>
      </c>
      <c r="S7" s="24">
        <v>48482</v>
      </c>
      <c r="T7" s="24">
        <v>144.74</v>
      </c>
      <c r="U7" s="24">
        <v>334.96</v>
      </c>
      <c r="V7" s="24">
        <v>242</v>
      </c>
      <c r="W7" s="24">
        <v>0.01</v>
      </c>
      <c r="X7" s="24">
        <v>24200</v>
      </c>
      <c r="Y7" s="24">
        <v>99.67</v>
      </c>
      <c r="Z7" s="24">
        <v>87.7</v>
      </c>
      <c r="AA7" s="24">
        <v>101.61</v>
      </c>
      <c r="AB7" s="24">
        <v>35.39</v>
      </c>
      <c r="AC7" s="24">
        <v>124.18</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398.42</v>
      </c>
      <c r="BL7" s="24">
        <v>393.35</v>
      </c>
      <c r="BM7" s="24">
        <v>397.03</v>
      </c>
      <c r="BN7" s="24">
        <v>338.47</v>
      </c>
      <c r="BO7" s="24">
        <v>368.83</v>
      </c>
      <c r="BP7" s="24">
        <v>386.06</v>
      </c>
      <c r="BQ7" s="24">
        <v>32.67</v>
      </c>
      <c r="BR7" s="24">
        <v>32.67</v>
      </c>
      <c r="BS7" s="24">
        <v>26.15</v>
      </c>
      <c r="BT7" s="24">
        <v>20.79</v>
      </c>
      <c r="BU7" s="24">
        <v>9.6</v>
      </c>
      <c r="BV7" s="24">
        <v>50.7</v>
      </c>
      <c r="BW7" s="24">
        <v>48.13</v>
      </c>
      <c r="BX7" s="24">
        <v>46.58</v>
      </c>
      <c r="BY7" s="24">
        <v>56.06</v>
      </c>
      <c r="BZ7" s="24">
        <v>53.25</v>
      </c>
      <c r="CA7" s="24">
        <v>51.14</v>
      </c>
      <c r="CB7" s="24">
        <v>512.67999999999995</v>
      </c>
      <c r="CC7" s="24">
        <v>514.33000000000004</v>
      </c>
      <c r="CD7" s="24">
        <v>644.49</v>
      </c>
      <c r="CE7" s="24">
        <v>815.53</v>
      </c>
      <c r="CF7" s="24">
        <v>1783.34</v>
      </c>
      <c r="CG7" s="24">
        <v>289.81</v>
      </c>
      <c r="CH7" s="24">
        <v>301.54000000000002</v>
      </c>
      <c r="CI7" s="24">
        <v>311.73</v>
      </c>
      <c r="CJ7" s="24">
        <v>304.36</v>
      </c>
      <c r="CK7" s="24">
        <v>325.45</v>
      </c>
      <c r="CL7" s="24">
        <v>329.31</v>
      </c>
      <c r="CM7" s="24">
        <v>60.63</v>
      </c>
      <c r="CN7" s="24">
        <v>57.87</v>
      </c>
      <c r="CO7" s="24">
        <v>57.09</v>
      </c>
      <c r="CP7" s="24">
        <v>55.91</v>
      </c>
      <c r="CQ7" s="24">
        <v>58.67</v>
      </c>
      <c r="CR7" s="24">
        <v>56.45</v>
      </c>
      <c r="CS7" s="24">
        <v>58.26</v>
      </c>
      <c r="CT7" s="24">
        <v>56.76</v>
      </c>
      <c r="CU7" s="24">
        <v>54.08</v>
      </c>
      <c r="CV7" s="24">
        <v>52.59</v>
      </c>
      <c r="CW7" s="24">
        <v>54.37</v>
      </c>
      <c r="CX7" s="24">
        <v>100</v>
      </c>
      <c r="CY7" s="24">
        <v>100</v>
      </c>
      <c r="CZ7" s="24">
        <v>100</v>
      </c>
      <c r="DA7" s="24">
        <v>100</v>
      </c>
      <c r="DB7" s="24">
        <v>100</v>
      </c>
      <c r="DC7" s="24">
        <v>54.99</v>
      </c>
      <c r="DD7" s="24">
        <v>66.430000000000007</v>
      </c>
      <c r="DE7" s="24">
        <v>66.88</v>
      </c>
      <c r="DF7" s="24">
        <v>90.57</v>
      </c>
      <c r="DG7" s="24">
        <v>87.02</v>
      </c>
      <c r="DH7" s="24">
        <v>84.89</v>
      </c>
      <c r="DI7" s="24"/>
      <c r="DJ7" s="24"/>
      <c r="DK7" s="24"/>
      <c r="DL7" s="24"/>
      <c r="DM7" s="24"/>
      <c r="DN7" s="24"/>
      <c r="DO7" s="24"/>
      <c r="DP7" s="24"/>
      <c r="DQ7" s="24"/>
      <c r="DR7" s="24"/>
      <c r="DS7" s="24"/>
      <c r="DT7" s="24"/>
      <c r="DU7" s="24"/>
      <c r="DV7" s="24"/>
      <c r="DW7" s="24"/>
      <c r="DX7" s="24"/>
      <c r="DY7" s="24"/>
      <c r="DZ7" s="24"/>
      <c r="EA7" s="24"/>
      <c r="EB7" s="24"/>
      <c r="EC7" s="24"/>
      <c r="ED7" s="24"/>
      <c r="EE7" s="24" t="s">
        <v>104</v>
      </c>
      <c r="EF7" s="24" t="s">
        <v>104</v>
      </c>
      <c r="EG7" s="24" t="s">
        <v>104</v>
      </c>
      <c r="EH7" s="24" t="s">
        <v>104</v>
      </c>
      <c r="EI7" s="24" t="s">
        <v>104</v>
      </c>
      <c r="EJ7" s="24" t="s">
        <v>104</v>
      </c>
      <c r="EK7" s="24" t="s">
        <v>104</v>
      </c>
      <c r="EL7" s="24" t="s">
        <v>104</v>
      </c>
      <c r="EM7" s="24" t="s">
        <v>104</v>
      </c>
      <c r="EN7" s="24" t="s">
        <v>104</v>
      </c>
      <c r="EO7" s="24" t="s">
        <v>104</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DATEVALUE($B7-B11&amp;"/1/"&amp;B12)</f>
        <v>37257</v>
      </c>
      <c r="C10" s="27">
        <f t="shared" ref="C10:F10" si="15">DATEVALUE($B7-C11&amp;"/1/"&amp;C12)</f>
        <v>37622</v>
      </c>
      <c r="D10" s="27">
        <f t="shared" si="15"/>
        <v>37988</v>
      </c>
      <c r="E10" s="27">
        <f t="shared" si="15"/>
        <v>38355</v>
      </c>
      <c r="F10" s="27">
        <f t="shared" si="15"/>
        <v>38721</v>
      </c>
    </row>
    <row r="11" spans="1:145" x14ac:dyDescent="0.15">
      <c r="B11">
        <v>22</v>
      </c>
      <c r="C11">
        <v>21</v>
      </c>
      <c r="D11">
        <v>20</v>
      </c>
      <c r="E11">
        <v>19</v>
      </c>
      <c r="F11">
        <v>18</v>
      </c>
      <c r="G11" t="s">
        <v>111</v>
      </c>
    </row>
    <row r="12" spans="1:145" x14ac:dyDescent="0.15">
      <c r="B12">
        <v>1</v>
      </c>
      <c r="C12">
        <v>1</v>
      </c>
      <c r="D12">
        <v>2</v>
      </c>
      <c r="E12">
        <v>3</v>
      </c>
      <c r="F12">
        <v>4</v>
      </c>
      <c r="G12" t="s">
        <v>112</v>
      </c>
    </row>
    <row r="13" spans="1:145" x14ac:dyDescent="0.15">
      <c r="B13" t="s">
        <v>113</v>
      </c>
      <c r="C13" t="s">
        <v>114</v>
      </c>
      <c r="D13" t="s">
        <v>115</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dcterms:created xsi:type="dcterms:W3CDTF">2025-12-22T09:30:10Z</dcterms:created>
  <dcterms:modified xsi:type="dcterms:W3CDTF">2026-02-26T07:13:44Z</dcterms:modified>
  <cp:category/>
</cp:coreProperties>
</file>