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010_水道（簡水含む）\"/>
    </mc:Choice>
  </mc:AlternateContent>
  <xr:revisionPtr revIDLastSave="0" documentId="8_{402B67F7-953F-4ECD-A30E-017822CBF8ED}" xr6:coauthVersionLast="47" xr6:coauthVersionMax="47" xr10:uidLastSave="{00000000-0000-0000-0000-000000000000}"/>
  <workbookProtection workbookAlgorithmName="SHA-512" workbookHashValue="PyTygIOfxgMu9wkj1BSLzMyEZfDFsZbq3emMO9/yLdR1b8ml0OQRGyEaSXpxxxDF6wIz9eZWRgkzfMsPRL5Pbw==" workbookSaltValue="sGqWjYk2Cm0z0AEVwLXFKw==" workbookSpinCount="100000" lockStructure="1"/>
  <bookViews>
    <workbookView xWindow="2037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R6" i="5"/>
  <c r="AL8" i="4" s="1"/>
  <c r="Q6" i="5"/>
  <c r="W10" i="4" s="1"/>
  <c r="P6" i="5"/>
  <c r="O6" i="5"/>
  <c r="N6" i="5"/>
  <c r="B10" i="4" s="1"/>
  <c r="M6" i="5"/>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J85" i="4"/>
  <c r="H85" i="4"/>
  <c r="G85" i="4"/>
  <c r="BB10" i="4"/>
  <c r="AL10" i="4"/>
  <c r="P10" i="4"/>
  <c r="I10" i="4"/>
  <c r="BB8" i="4"/>
  <c r="AT8" i="4"/>
  <c r="AD8" i="4"/>
  <c r="W8" i="4"/>
  <c r="P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<sst xmlns="http://schemas.openxmlformats.org/spreadsheetml/2006/main" count="228" uniqueCount="113">
  <si>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</si>
  <si>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</si>
  <si>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</si>
  <si>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</si>
  <si>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</si>
  <si>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</si>
  <si>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</si>
  <si>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</si>
  <si>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</si>
  <si>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</si>
  <si>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</si>
  <si>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</si>
  <si>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</si>
  <si>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</si>
  <si>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</si>
  <si>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</si>
  <si>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</si>
  <si>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</si>
  <si>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</si>
  <si>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</si>
  <si>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</si>
  <si>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</si>
  <si>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</si>
  <si>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</si>
  <si>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</si>
  <si>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</si>
  <si>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</si>
  <si>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</si>
  <si>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</si>
  <si>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</si>
  <si>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</si>
  <si>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</si>
  <si>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</si>
  <si>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</si>
  <si>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</si>
  <si>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</si>
  <si>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</si>
  <si>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</si>
  <si>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</si>
  <si>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</si>
  <si>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</si>
  <si>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</si>
  <si>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</si>
  <si>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</si>
  <si>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</si>
  <si>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</si>
  <si>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</si>
  <si>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</si>
  <si>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</si>
  <si>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</si>
  <si>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</si>
  <si>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</si>
  <si>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</si>
  <si>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</si>
  <si>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</si>
  <si>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</si>
  <si>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</si>
  <si>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</si>
  <si>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</si>
  <si>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</si>
  <si>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</si>
  <si>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</si>
  <si>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</si>
  <si>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</si>
  <si>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</si>
  <si>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</si>
  <si>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</si>
  <si>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</si>
  <si>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</si>
  <si>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</si>
  <si>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</si>
  <si>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</si>
  <si>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</si>
  <si>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</si>
  <si>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</si>
  <si>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</si>
  <si>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</si>
  <si>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</si>
  <si>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</si>
  <si>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</si>
  <si>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</si>
  <si>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</si>
  <si>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</si>
  <si>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</si>
  <si>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</si>
  <si>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</si>
  <si>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</si>
  <si>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</si>
  <si>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</si>
  <si>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</si>
  <si>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</si>
  <si>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</si>
  <si>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小美玉市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</si>
  <si>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</si>
  <si>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</si>
  <si>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</si>
  <si>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</si>
  <si>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</si>
  <si>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</si>
  <si>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</si>
  <si>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</si>
  <si>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</si>
  <si>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</si>
  <si>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</si>
  <si>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</si>
  <si>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</si>
  <si>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</si>
  <si>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</si>
  <si>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</si>
  <si>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</si>
  <si>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古い水道管等施設の更新を継続しているためほぼ横ばいに推移し、類似団体平均値よりも下回っており良好である。なお、今後はさらに計画的な更新投資に必要な財源を確保していくことが課題になると考える。
②創設時に布設された水道管は、更新工事によって経年菅は類似団体と比較して低い数値となっている。法定耐用年数を経過する管路が年々増加していくため、実際の老朽化の状態を把握し、優先順位を的確に把握した上で、計画的に更新を行う必要がある。
③管路更新率はH28年度より国庫補助事業を活用して継続的に更新投資しており類似団体平均値を大きく上回る値になったが，法定耐用年数を経過する管路が年々増加していくため、計画的な更新投資に必要な財源の確保していくことが課題になると考える。</t>
    <rPh sb="98" eb="100">
      <t>ソウセツ</t>
    </rPh>
    <rPh sb="100" eb="101">
      <t>ジ</t>
    </rPh>
    <rPh sb="102" eb="104">
      <t>フセツ</t>
    </rPh>
    <rPh sb="107" eb="110">
      <t>スイドウカン</t>
    </rPh>
    <rPh sb="112" eb="114">
      <t>コウシン</t>
    </rPh>
    <rPh sb="114" eb="116">
      <t>コウジ</t>
    </rPh>
    <rPh sb="120" eb="122">
      <t>ケイネン</t>
    </rPh>
    <rPh sb="122" eb="123">
      <t>カン</t>
    </rPh>
    <rPh sb="169" eb="171">
      <t>ジッサイ</t>
    </rPh>
    <rPh sb="172" eb="175">
      <t>ロウキュウカ</t>
    </rPh>
    <rPh sb="176" eb="178">
      <t>ジョウタイ</t>
    </rPh>
    <rPh sb="179" eb="181">
      <t>ハアク</t>
    </rPh>
    <rPh sb="183" eb="185">
      <t>ユウセン</t>
    </rPh>
    <rPh sb="185" eb="187">
      <t>ジュンイ</t>
    </rPh>
    <rPh sb="188" eb="190">
      <t>テキカク</t>
    </rPh>
    <rPh sb="191" eb="193">
      <t>ハアク</t>
    </rPh>
    <rPh sb="195" eb="196">
      <t>ウエ</t>
    </rPh>
    <rPh sb="198" eb="200">
      <t>ケイカク</t>
    </rPh>
    <rPh sb="200" eb="201">
      <t>テキ</t>
    </rPh>
    <rPh sb="202" eb="204">
      <t>コウシン</t>
    </rPh>
    <rPh sb="205" eb="206">
      <t>オコナ</t>
    </rPh>
    <rPh sb="207" eb="209">
      <t>ヒツヨウ</t>
    </rPh>
    <phoneticPr fontId="4"/>
  </si>
  <si>
    <t>　料金収入の対象となる有収水量は、給水人口の減少や節水型社会の進展により減少し、近年の物価高騰により材料費、動力費など上昇や賃上げによる人件費の増加が営業費用を増加させている。料金改定を行い収益的収入は、増加したが物価上昇により収益的支出も増加傾向にあり、収益が減少傾向の状況にある。
　既存水道施設および管路等の老朽化が進行している。安定した水の供給や災害に強い水道を整備するためにも、耐震化の推進が必要である。
　建設工事費の財源を企業債から継続的に借入しているため残高は大きい状況にある。経年劣化した設備や管路は増加し、更新への投資は増大していくこととなる。
　実際の老朽化状態を把握し、重要性に配慮して優先順位を決め、企業債の抑制と事業の平準化を両立させ計画的に行う必要がある。</t>
    <rPh sb="40" eb="42">
      <t>キンネン</t>
    </rPh>
    <rPh sb="59" eb="61">
      <t>ジョウショウ</t>
    </rPh>
    <rPh sb="62" eb="64">
      <t>チンア</t>
    </rPh>
    <rPh sb="68" eb="71">
      <t>ジンケンヒ</t>
    </rPh>
    <rPh sb="72" eb="74">
      <t>ゾウカ</t>
    </rPh>
    <rPh sb="75" eb="78">
      <t>エイギョウヒ</t>
    </rPh>
    <rPh sb="78" eb="79">
      <t>ヨウ</t>
    </rPh>
    <rPh sb="80" eb="82">
      <t>ゾウカ</t>
    </rPh>
    <rPh sb="88" eb="92">
      <t>リョウキンカイテイ</t>
    </rPh>
    <rPh sb="93" eb="94">
      <t>オコナ</t>
    </rPh>
    <rPh sb="95" eb="98">
      <t>シュウエキテキ</t>
    </rPh>
    <rPh sb="98" eb="100">
      <t>シュウニュウ</t>
    </rPh>
    <rPh sb="102" eb="104">
      <t>ゾウカ</t>
    </rPh>
    <rPh sb="107" eb="111">
      <t>ブッカジョウショウ</t>
    </rPh>
    <rPh sb="120" eb="124">
      <t>ゾウカケイコウ</t>
    </rPh>
    <rPh sb="128" eb="130">
      <t>シュウエキ</t>
    </rPh>
    <rPh sb="131" eb="135">
      <t>ゲンショウケイコウ</t>
    </rPh>
    <rPh sb="136" eb="138">
      <t>ジョウキョウ</t>
    </rPh>
    <phoneticPr fontId="4"/>
  </si>
  <si>
    <t>①前年度より経常収支比率が増加している要因は、水道料金の改定に伴い、給水収益が増加したためであり、類似団体平均値を上回る数値となっている。
③前年度より流動比率が減少した要因は、未収金の減による流動資産が減少,企業債の償還額の増による流動負債が増加したためである。
④建設工事費の財源不足を企業債から継続的に借入していることが類似団体平均値を大きく上回っている要因となっている。
　水道料金改定を実施し、財源不足を解消を図ったため数値は減少しているが、依然として老朽化による建設工事が増加しており、今後も収支バランスのとれた経営に努めていく必要がある。
⑤水道料金改定により給水収益で収益的支出を賄えているため前年度より大きく増加した要因となった。今後は、収支バランスの均衡を図る経営に努めていく必要がある。
⑥経常費用の削減を行い前年度より低い数値になったが依然として類似団体平均値より高い状態である。引続き水道普及促進と併せて経常費用節減等の経営改善に努めていく。
⑦施設利用率は、類似団体平均値と比較しても高い状態を維持しているが、適切な施設規模を長期的な視野で検討していく必要がある。
⑧有収率は、継続的な管路更新工事を順次進めてきた効果により、R2年度からは類似団体平均値の水準を超え有収率の改善が図られてきている。</t>
    <rPh sb="1" eb="4">
      <t>ゼンネンド</t>
    </rPh>
    <rPh sb="13" eb="15">
      <t>ゾウカ</t>
    </rPh>
    <rPh sb="19" eb="21">
      <t>ヨウイン</t>
    </rPh>
    <rPh sb="23" eb="27">
      <t>スイドウリョウキン</t>
    </rPh>
    <rPh sb="28" eb="30">
      <t>カイテイ</t>
    </rPh>
    <rPh sb="31" eb="32">
      <t>トモナ</t>
    </rPh>
    <rPh sb="34" eb="38">
      <t>キュウスイシュウエキ</t>
    </rPh>
    <rPh sb="39" eb="41">
      <t>ゾウカ</t>
    </rPh>
    <rPh sb="57" eb="59">
      <t>ウワマワ</t>
    </rPh>
    <rPh sb="81" eb="83">
      <t>ゲンショウ</t>
    </rPh>
    <rPh sb="109" eb="111">
      <t>ショウカン</t>
    </rPh>
    <rPh sb="111" eb="112">
      <t>ガク</t>
    </rPh>
    <rPh sb="122" eb="124">
      <t>ゾウカ</t>
    </rPh>
    <rPh sb="191" eb="193">
      <t>スイドウ</t>
    </rPh>
    <rPh sb="198" eb="200">
      <t>ジッシ</t>
    </rPh>
    <rPh sb="210" eb="211">
      <t>ハカ</t>
    </rPh>
    <rPh sb="215" eb="217">
      <t>スウチ</t>
    </rPh>
    <rPh sb="218" eb="220">
      <t>ゲンショウ</t>
    </rPh>
    <rPh sb="226" eb="228">
      <t>イゼン</t>
    </rPh>
    <rPh sb="231" eb="234">
      <t>ロウキュウカ</t>
    </rPh>
    <rPh sb="237" eb="241">
      <t>ケンセツコウジ</t>
    </rPh>
    <rPh sb="242" eb="244">
      <t>ゾウカ</t>
    </rPh>
    <rPh sb="249" eb="251">
      <t>コンゴ</t>
    </rPh>
    <rPh sb="265" eb="266">
      <t>ツト</t>
    </rPh>
    <rPh sb="278" eb="280">
      <t>スイドウ</t>
    </rPh>
    <rPh sb="310" eb="311">
      <t>オオ</t>
    </rPh>
    <rPh sb="313" eb="315">
      <t>ゾウカ</t>
    </rPh>
    <rPh sb="361" eb="363">
      <t>サクゲン</t>
    </rPh>
    <rPh sb="364" eb="365">
      <t>オコナ</t>
    </rPh>
    <rPh sb="366" eb="367">
      <t>ゼン</t>
    </rPh>
    <rPh sb="367" eb="369">
      <t>ネンド</t>
    </rPh>
    <rPh sb="371" eb="372">
      <t>ヒク</t>
    </rPh>
    <rPh sb="373" eb="375">
      <t>スウチ</t>
    </rPh>
    <rPh sb="380" eb="382">
      <t>イゼン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</si>
</sst>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1.73</c:v>
                </c:pt>
                <c:pt idx="1">
                  <c:v>1.07</c:v>
                </c:pt>
                <c:pt idx="2">
                  <c:v>1.86</c:v>
                </c:pt>
                <c:pt idx="3">
                  <c:v>1.1599999999999999</c:v>
                </c:pt>
                <c:pt idx="4">
                  <c:v>1.05</c:v>
                </c:pt>
              </c:numCache>
            </c:numRef>
          </c:val>
          <c:extLst>
            <c:ext xmlns:c16="http://schemas.microsoft.com/office/drawing/2014/chart" uri="{C3380CC4-5D6E-409C-BE32-E72D297353CC}">
              <c16:uniqueId val="{00000000-D5B9-4A4B-A973-9F6AB077193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D5B9-4A4B-A973-9F6AB077193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69.91</c:v>
                </c:pt>
                <c:pt idx="1">
                  <c:v>68.95</c:v>
                </c:pt>
                <c:pt idx="2">
                  <c:v>68.5</c:v>
                </c:pt>
                <c:pt idx="3">
                  <c:v>67.78</c:v>
                </c:pt>
                <c:pt idx="4">
                  <c:v>67.81</c:v>
                </c:pt>
              </c:numCache>
            </c:numRef>
          </c:val>
          <c:extLst>
            <c:ext xmlns:c16="http://schemas.microsoft.com/office/drawing/2014/chart" uri="{C3380CC4-5D6E-409C-BE32-E72D297353CC}">
              <c16:uniqueId val="{00000000-312B-4797-ADB3-178378725B9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312B-4797-ADB3-178378725B9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87.19</c:v>
                </c:pt>
                <c:pt idx="1">
                  <c:v>86.81</c:v>
                </c:pt>
                <c:pt idx="2">
                  <c:v>86.75</c:v>
                </c:pt>
                <c:pt idx="3">
                  <c:v>87</c:v>
                </c:pt>
                <c:pt idx="4">
                  <c:v>87.56</c:v>
                </c:pt>
              </c:numCache>
            </c:numRef>
          </c:val>
          <c:extLst>
            <c:ext xmlns:c16="http://schemas.microsoft.com/office/drawing/2014/chart" uri="{C3380CC4-5D6E-409C-BE32-E72D297353CC}">
              <c16:uniqueId val="{00000000-8B6D-41D8-B2E3-EA7C3AC4308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8B6D-41D8-B2E3-EA7C3AC4308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105.53</c:v>
                </c:pt>
                <c:pt idx="1">
                  <c:v>101.67</c:v>
                </c:pt>
                <c:pt idx="2">
                  <c:v>102.99</c:v>
                </c:pt>
                <c:pt idx="3">
                  <c:v>97.38</c:v>
                </c:pt>
                <c:pt idx="4">
                  <c:v>112.78</c:v>
                </c:pt>
              </c:numCache>
            </c:numRef>
          </c:val>
          <c:extLst>
            <c:ext xmlns:c16="http://schemas.microsoft.com/office/drawing/2014/chart" uri="{C3380CC4-5D6E-409C-BE32-E72D297353CC}">
              <c16:uniqueId val="{00000000-2D35-454E-87F4-C36FCFDE55A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2D35-454E-87F4-C36FCFDE55A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40.86</c:v>
                </c:pt>
                <c:pt idx="1">
                  <c:v>41.57</c:v>
                </c:pt>
                <c:pt idx="2">
                  <c:v>41.82</c:v>
                </c:pt>
                <c:pt idx="3">
                  <c:v>42.09</c:v>
                </c:pt>
                <c:pt idx="4">
                  <c:v>42.81</c:v>
                </c:pt>
              </c:numCache>
            </c:numRef>
          </c:val>
          <c:extLst>
            <c:ext xmlns:c16="http://schemas.microsoft.com/office/drawing/2014/chart" uri="{C3380CC4-5D6E-409C-BE32-E72D297353CC}">
              <c16:uniqueId val="{00000000-88BC-460A-8BBF-5636A74942F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88BC-460A-8BBF-5636A74942F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formatCode="#,##0.00;&quot;△&quot;#,##0.00;&quot;-&quot;">
                  <c:v>14.12</c:v>
                </c:pt>
                <c:pt idx="4" formatCode="#,##0.00;&quot;△&quot;#,##0.00;&quot;-&quot;">
                  <c:v>19.29</c:v>
                </c:pt>
              </c:numCache>
            </c:numRef>
          </c:val>
          <c:extLst>
            <c:ext xmlns:c16="http://schemas.microsoft.com/office/drawing/2014/chart" uri="{C3380CC4-5D6E-409C-BE32-E72D297353CC}">
              <c16:uniqueId val="{00000000-F8DD-49EB-BAA8-5C4841DF7F6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F8DD-49EB-BAA8-5C4841DF7F6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0BD-48D0-B975-BC681AA0576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D0BD-48D0-B975-BC681AA0576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232.12</c:v>
                </c:pt>
                <c:pt idx="1">
                  <c:v>254.44</c:v>
                </c:pt>
                <c:pt idx="2">
                  <c:v>251.16</c:v>
                </c:pt>
                <c:pt idx="3">
                  <c:v>230.21</c:v>
                </c:pt>
                <c:pt idx="4">
                  <c:v>198.03</c:v>
                </c:pt>
              </c:numCache>
            </c:numRef>
          </c:val>
          <c:extLst>
            <c:ext xmlns:c16="http://schemas.microsoft.com/office/drawing/2014/chart" uri="{C3380CC4-5D6E-409C-BE32-E72D297353CC}">
              <c16:uniqueId val="{00000000-AFBA-4814-BA94-67017D7CDB5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AFBA-4814-BA94-67017D7CDB5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759.03</c:v>
                </c:pt>
                <c:pt idx="1">
                  <c:v>791.01</c:v>
                </c:pt>
                <c:pt idx="2">
                  <c:v>820.98</c:v>
                </c:pt>
                <c:pt idx="3">
                  <c:v>836.82</c:v>
                </c:pt>
                <c:pt idx="4">
                  <c:v>702.09</c:v>
                </c:pt>
              </c:numCache>
            </c:numRef>
          </c:val>
          <c:extLst>
            <c:ext xmlns:c16="http://schemas.microsoft.com/office/drawing/2014/chart" uri="{C3380CC4-5D6E-409C-BE32-E72D297353CC}">
              <c16:uniqueId val="{00000000-7D48-46BA-BD12-99713BB95A8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7D48-46BA-BD12-99713BB95A8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102.93</c:v>
                </c:pt>
                <c:pt idx="1">
                  <c:v>98.77</c:v>
                </c:pt>
                <c:pt idx="2">
                  <c:v>97.59</c:v>
                </c:pt>
                <c:pt idx="3">
                  <c:v>93.85</c:v>
                </c:pt>
                <c:pt idx="4">
                  <c:v>110.73</c:v>
                </c:pt>
              </c:numCache>
            </c:numRef>
          </c:val>
          <c:extLst>
            <c:ext xmlns:c16="http://schemas.microsoft.com/office/drawing/2014/chart" uri="{C3380CC4-5D6E-409C-BE32-E72D297353CC}">
              <c16:uniqueId val="{00000000-B592-497A-803C-AFD0380FA79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B592-497A-803C-AFD0380FA79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182.66</c:v>
                </c:pt>
                <c:pt idx="1">
                  <c:v>190.72</c:v>
                </c:pt>
                <c:pt idx="2">
                  <c:v>193.39</c:v>
                </c:pt>
                <c:pt idx="3">
                  <c:v>201.37</c:v>
                </c:pt>
                <c:pt idx="4">
                  <c:v>198.38</c:v>
                </c:pt>
              </c:numCache>
            </c:numRef>
          </c:val>
          <c:extLst>
            <c:ext xmlns:c16="http://schemas.microsoft.com/office/drawing/2014/chart" uri="{C3380CC4-5D6E-409C-BE32-E72D297353CC}">
              <c16:uniqueId val="{00000000-227B-4FC7-9115-FDD206E95BA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227B-4FC7-9115-FDD206E95BA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茨城県　小美玉市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69"/>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81" t="s">
        <v>9</v>
      </c>
      <c r="BM7" s="82"/>
      <c r="BN7" s="82"/>
      <c r="BO7" s="82"/>
      <c r="BP7" s="82"/>
      <c r="BQ7" s="82"/>
      <c r="BR7" s="82"/>
      <c r="BS7" s="82"/>
      <c r="BT7" s="82"/>
      <c r="BU7" s="82"/>
      <c r="BV7" s="82"/>
      <c r="BW7" s="82"/>
      <c r="BX7" s="82"/>
      <c r="BY7" s="83"/>
    </row>
    <row r="8" spans="1:78" ht="18.75" customHeight="1" x14ac:dyDescent="0.15">
      <c r="A8" s="2"/>
      <c r="B8" s="74" t="str">
        <f>データ!$I$6</f>
        <v>法適用</v>
      </c>
      <c r="C8" s="75"/>
      <c r="D8" s="75"/>
      <c r="E8" s="75"/>
      <c r="F8" s="75"/>
      <c r="G8" s="75"/>
      <c r="H8" s="75"/>
      <c r="I8" s="74" t="str">
        <f>データ!$J$6</f>
        <v>水道事業</v>
      </c>
      <c r="J8" s="75"/>
      <c r="K8" s="75"/>
      <c r="L8" s="75"/>
      <c r="M8" s="75"/>
      <c r="N8" s="75"/>
      <c r="O8" s="76"/>
      <c r="P8" s="77" t="str">
        <f>データ!$K$6</f>
        <v>末端給水事業</v>
      </c>
      <c r="Q8" s="77"/>
      <c r="R8" s="77"/>
      <c r="S8" s="77"/>
      <c r="T8" s="77"/>
      <c r="U8" s="77"/>
      <c r="V8" s="77"/>
      <c r="W8" s="77" t="str">
        <f>データ!$L$6</f>
        <v>A5</v>
      </c>
      <c r="X8" s="77"/>
      <c r="Y8" s="77"/>
      <c r="Z8" s="77"/>
      <c r="AA8" s="77"/>
      <c r="AB8" s="77"/>
      <c r="AC8" s="77"/>
      <c r="AD8" s="77" t="str">
        <f>データ!$M$6</f>
        <v>非設置</v>
      </c>
      <c r="AE8" s="77"/>
      <c r="AF8" s="77"/>
      <c r="AG8" s="77"/>
      <c r="AH8" s="77"/>
      <c r="AI8" s="77"/>
      <c r="AJ8" s="77"/>
      <c r="AK8" s="2"/>
      <c r="AL8" s="68">
        <f>データ!$R$6</f>
        <v>48482</v>
      </c>
      <c r="AM8" s="68"/>
      <c r="AN8" s="68"/>
      <c r="AO8" s="68"/>
      <c r="AP8" s="68"/>
      <c r="AQ8" s="68"/>
      <c r="AR8" s="68"/>
      <c r="AS8" s="68"/>
      <c r="AT8" s="36">
        <f>データ!$S$6</f>
        <v>144.74</v>
      </c>
      <c r="AU8" s="37"/>
      <c r="AV8" s="37"/>
      <c r="AW8" s="37"/>
      <c r="AX8" s="37"/>
      <c r="AY8" s="37"/>
      <c r="AZ8" s="37"/>
      <c r="BA8" s="37"/>
      <c r="BB8" s="57">
        <f>データ!$T$6</f>
        <v>334.96</v>
      </c>
      <c r="BC8" s="57"/>
      <c r="BD8" s="57"/>
      <c r="BE8" s="57"/>
      <c r="BF8" s="57"/>
      <c r="BG8" s="57"/>
      <c r="BH8" s="57"/>
      <c r="BI8" s="57"/>
      <c r="BJ8" s="3"/>
      <c r="BK8" s="3"/>
      <c r="BL8" s="70" t="s">
        <v>10</v>
      </c>
      <c r="BM8" s="71"/>
      <c r="BN8" s="72" t="s">
        <v>11</v>
      </c>
      <c r="BO8" s="72"/>
      <c r="BP8" s="72"/>
      <c r="BQ8" s="72"/>
      <c r="BR8" s="72"/>
      <c r="BS8" s="72"/>
      <c r="BT8" s="72"/>
      <c r="BU8" s="72"/>
      <c r="BV8" s="72"/>
      <c r="BW8" s="72"/>
      <c r="BX8" s="72"/>
      <c r="BY8" s="73"/>
    </row>
    <row r="9" spans="1:78" ht="18.75" customHeight="1" x14ac:dyDescent="0.15">
      <c r="A9" s="2"/>
      <c r="B9" s="47" t="s">
        <v>12</v>
      </c>
      <c r="C9" s="48"/>
      <c r="D9" s="48"/>
      <c r="E9" s="48"/>
      <c r="F9" s="48"/>
      <c r="G9" s="48"/>
      <c r="H9" s="48"/>
      <c r="I9" s="47" t="s">
        <v>13</v>
      </c>
      <c r="J9" s="48"/>
      <c r="K9" s="48"/>
      <c r="L9" s="48"/>
      <c r="M9" s="48"/>
      <c r="N9" s="48"/>
      <c r="O9" s="69"/>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15">
      <c r="A10" s="2"/>
      <c r="B10" s="36" t="str">
        <f>データ!$N$6</f>
        <v>-</v>
      </c>
      <c r="C10" s="37"/>
      <c r="D10" s="37"/>
      <c r="E10" s="37"/>
      <c r="F10" s="37"/>
      <c r="G10" s="37"/>
      <c r="H10" s="37"/>
      <c r="I10" s="36">
        <f>データ!$O$6</f>
        <v>49.8</v>
      </c>
      <c r="J10" s="37"/>
      <c r="K10" s="37"/>
      <c r="L10" s="37"/>
      <c r="M10" s="37"/>
      <c r="N10" s="37"/>
      <c r="O10" s="67"/>
      <c r="P10" s="57">
        <f>データ!$P$6</f>
        <v>77.09</v>
      </c>
      <c r="Q10" s="57"/>
      <c r="R10" s="57"/>
      <c r="S10" s="57"/>
      <c r="T10" s="57"/>
      <c r="U10" s="57"/>
      <c r="V10" s="57"/>
      <c r="W10" s="68">
        <f>データ!$Q$6</f>
        <v>4141</v>
      </c>
      <c r="X10" s="68"/>
      <c r="Y10" s="68"/>
      <c r="Z10" s="68"/>
      <c r="AA10" s="68"/>
      <c r="AB10" s="68"/>
      <c r="AC10" s="68"/>
      <c r="AD10" s="2"/>
      <c r="AE10" s="2"/>
      <c r="AF10" s="2"/>
      <c r="AG10" s="2"/>
      <c r="AH10" s="2"/>
      <c r="AI10" s="2"/>
      <c r="AJ10" s="2"/>
      <c r="AK10" s="2"/>
      <c r="AL10" s="68">
        <f>データ!$U$6</f>
        <v>37158</v>
      </c>
      <c r="AM10" s="68"/>
      <c r="AN10" s="68"/>
      <c r="AO10" s="68"/>
      <c r="AP10" s="68"/>
      <c r="AQ10" s="68"/>
      <c r="AR10" s="68"/>
      <c r="AS10" s="68"/>
      <c r="AT10" s="36">
        <f>データ!$V$6</f>
        <v>125.28</v>
      </c>
      <c r="AU10" s="37"/>
      <c r="AV10" s="37"/>
      <c r="AW10" s="37"/>
      <c r="AX10" s="37"/>
      <c r="AY10" s="37"/>
      <c r="AZ10" s="37"/>
      <c r="BA10" s="37"/>
      <c r="BB10" s="57">
        <f>データ!$W$6</f>
        <v>296.60000000000002</v>
      </c>
      <c r="BC10" s="57"/>
      <c r="BD10" s="57"/>
      <c r="BE10" s="57"/>
      <c r="BF10" s="57"/>
      <c r="BG10" s="57"/>
      <c r="BH10" s="57"/>
      <c r="BI10" s="57"/>
      <c r="BJ10" s="2"/>
      <c r="BK10" s="2"/>
      <c r="BL10" s="58" t="s">
        <v>21</v>
      </c>
      <c r="BM10" s="59"/>
      <c r="BN10" s="60" t="s">
        <v>22</v>
      </c>
      <c r="BO10" s="60"/>
      <c r="BP10" s="60"/>
      <c r="BQ10" s="60"/>
      <c r="BR10" s="60"/>
      <c r="BS10" s="60"/>
      <c r="BT10" s="60"/>
      <c r="BU10" s="60"/>
      <c r="BV10" s="60"/>
      <c r="BW10" s="60"/>
      <c r="BX10" s="60"/>
      <c r="BY10" s="6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15">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1" t="s">
        <v>110</v>
      </c>
      <c r="BM47" s="42"/>
      <c r="BN47" s="42"/>
      <c r="BO47" s="42"/>
      <c r="BP47" s="42"/>
      <c r="BQ47" s="42"/>
      <c r="BR47" s="42"/>
      <c r="BS47" s="42"/>
      <c r="BT47" s="42"/>
      <c r="BU47" s="42"/>
      <c r="BV47" s="42"/>
      <c r="BW47" s="42"/>
      <c r="BX47" s="42"/>
      <c r="BY47" s="42"/>
      <c r="BZ47" s="4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1"/>
      <c r="BM48" s="42"/>
      <c r="BN48" s="42"/>
      <c r="BO48" s="42"/>
      <c r="BP48" s="42"/>
      <c r="BQ48" s="42"/>
      <c r="BR48" s="42"/>
      <c r="BS48" s="42"/>
      <c r="BT48" s="42"/>
      <c r="BU48" s="42"/>
      <c r="BV48" s="42"/>
      <c r="BW48" s="42"/>
      <c r="BX48" s="42"/>
      <c r="BY48" s="42"/>
      <c r="BZ48" s="4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1"/>
      <c r="BM49" s="42"/>
      <c r="BN49" s="42"/>
      <c r="BO49" s="42"/>
      <c r="BP49" s="42"/>
      <c r="BQ49" s="42"/>
      <c r="BR49" s="42"/>
      <c r="BS49" s="42"/>
      <c r="BT49" s="42"/>
      <c r="BU49" s="42"/>
      <c r="BV49" s="42"/>
      <c r="BW49" s="42"/>
      <c r="BX49" s="42"/>
      <c r="BY49" s="42"/>
      <c r="BZ49" s="4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1"/>
      <c r="BM50" s="42"/>
      <c r="BN50" s="42"/>
      <c r="BO50" s="42"/>
      <c r="BP50" s="42"/>
      <c r="BQ50" s="42"/>
      <c r="BR50" s="42"/>
      <c r="BS50" s="42"/>
      <c r="BT50" s="42"/>
      <c r="BU50" s="42"/>
      <c r="BV50" s="42"/>
      <c r="BW50" s="42"/>
      <c r="BX50" s="42"/>
      <c r="BY50" s="42"/>
      <c r="BZ50" s="4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1"/>
      <c r="BM51" s="42"/>
      <c r="BN51" s="42"/>
      <c r="BO51" s="42"/>
      <c r="BP51" s="42"/>
      <c r="BQ51" s="42"/>
      <c r="BR51" s="42"/>
      <c r="BS51" s="42"/>
      <c r="BT51" s="42"/>
      <c r="BU51" s="42"/>
      <c r="BV51" s="42"/>
      <c r="BW51" s="42"/>
      <c r="BX51" s="42"/>
      <c r="BY51" s="42"/>
      <c r="BZ51" s="4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1"/>
      <c r="BM52" s="42"/>
      <c r="BN52" s="42"/>
      <c r="BO52" s="42"/>
      <c r="BP52" s="42"/>
      <c r="BQ52" s="42"/>
      <c r="BR52" s="42"/>
      <c r="BS52" s="42"/>
      <c r="BT52" s="42"/>
      <c r="BU52" s="42"/>
      <c r="BV52" s="42"/>
      <c r="BW52" s="42"/>
      <c r="BX52" s="42"/>
      <c r="BY52" s="42"/>
      <c r="BZ52" s="4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1"/>
      <c r="BM53" s="42"/>
      <c r="BN53" s="42"/>
      <c r="BO53" s="42"/>
      <c r="BP53" s="42"/>
      <c r="BQ53" s="42"/>
      <c r="BR53" s="42"/>
      <c r="BS53" s="42"/>
      <c r="BT53" s="42"/>
      <c r="BU53" s="42"/>
      <c r="BV53" s="42"/>
      <c r="BW53" s="42"/>
      <c r="BX53" s="42"/>
      <c r="BY53" s="42"/>
      <c r="BZ53" s="4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1"/>
      <c r="BM54" s="42"/>
      <c r="BN54" s="42"/>
      <c r="BO54" s="42"/>
      <c r="BP54" s="42"/>
      <c r="BQ54" s="42"/>
      <c r="BR54" s="42"/>
      <c r="BS54" s="42"/>
      <c r="BT54" s="42"/>
      <c r="BU54" s="42"/>
      <c r="BV54" s="42"/>
      <c r="BW54" s="42"/>
      <c r="BX54" s="42"/>
      <c r="BY54" s="42"/>
      <c r="BZ54" s="4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1"/>
      <c r="BM55" s="42"/>
      <c r="BN55" s="42"/>
      <c r="BO55" s="42"/>
      <c r="BP55" s="42"/>
      <c r="BQ55" s="42"/>
      <c r="BR55" s="42"/>
      <c r="BS55" s="42"/>
      <c r="BT55" s="42"/>
      <c r="BU55" s="42"/>
      <c r="BV55" s="42"/>
      <c r="BW55" s="42"/>
      <c r="BX55" s="42"/>
      <c r="BY55" s="42"/>
      <c r="BZ55" s="4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1"/>
      <c r="BM56" s="42"/>
      <c r="BN56" s="42"/>
      <c r="BO56" s="42"/>
      <c r="BP56" s="42"/>
      <c r="BQ56" s="42"/>
      <c r="BR56" s="42"/>
      <c r="BS56" s="42"/>
      <c r="BT56" s="42"/>
      <c r="BU56" s="42"/>
      <c r="BV56" s="42"/>
      <c r="BW56" s="42"/>
      <c r="BX56" s="42"/>
      <c r="BY56" s="42"/>
      <c r="BZ56" s="4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1"/>
      <c r="BM57" s="42"/>
      <c r="BN57" s="42"/>
      <c r="BO57" s="42"/>
      <c r="BP57" s="42"/>
      <c r="BQ57" s="42"/>
      <c r="BR57" s="42"/>
      <c r="BS57" s="42"/>
      <c r="BT57" s="42"/>
      <c r="BU57" s="42"/>
      <c r="BV57" s="42"/>
      <c r="BW57" s="42"/>
      <c r="BX57" s="42"/>
      <c r="BY57" s="42"/>
      <c r="BZ57" s="4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1"/>
      <c r="BM58" s="42"/>
      <c r="BN58" s="42"/>
      <c r="BO58" s="42"/>
      <c r="BP58" s="42"/>
      <c r="BQ58" s="42"/>
      <c r="BR58" s="42"/>
      <c r="BS58" s="42"/>
      <c r="BT58" s="42"/>
      <c r="BU58" s="42"/>
      <c r="BV58" s="42"/>
      <c r="BW58" s="42"/>
      <c r="BX58" s="42"/>
      <c r="BY58" s="42"/>
      <c r="BZ58" s="4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1"/>
      <c r="BM59" s="42"/>
      <c r="BN59" s="42"/>
      <c r="BO59" s="42"/>
      <c r="BP59" s="42"/>
      <c r="BQ59" s="42"/>
      <c r="BR59" s="42"/>
      <c r="BS59" s="42"/>
      <c r="BT59" s="42"/>
      <c r="BU59" s="42"/>
      <c r="BV59" s="42"/>
      <c r="BW59" s="42"/>
      <c r="BX59" s="42"/>
      <c r="BY59" s="42"/>
      <c r="BZ59" s="43"/>
    </row>
    <row r="60" spans="1:78" ht="13.5" customHeight="1" x14ac:dyDescent="0.15">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41"/>
      <c r="BM60" s="42"/>
      <c r="BN60" s="42"/>
      <c r="BO60" s="42"/>
      <c r="BP60" s="42"/>
      <c r="BQ60" s="42"/>
      <c r="BR60" s="42"/>
      <c r="BS60" s="42"/>
      <c r="BT60" s="42"/>
      <c r="BU60" s="42"/>
      <c r="BV60" s="42"/>
      <c r="BW60" s="42"/>
      <c r="BX60" s="42"/>
      <c r="BY60" s="42"/>
      <c r="BZ60" s="43"/>
    </row>
    <row r="61" spans="1:78" ht="13.5" customHeight="1" x14ac:dyDescent="0.15">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41"/>
      <c r="BM61" s="42"/>
      <c r="BN61" s="42"/>
      <c r="BO61" s="42"/>
      <c r="BP61" s="42"/>
      <c r="BQ61" s="42"/>
      <c r="BR61" s="42"/>
      <c r="BS61" s="42"/>
      <c r="BT61" s="42"/>
      <c r="BU61" s="42"/>
      <c r="BV61" s="42"/>
      <c r="BW61" s="42"/>
      <c r="BX61" s="42"/>
      <c r="BY61" s="42"/>
      <c r="BZ61" s="4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1"/>
      <c r="BM62" s="42"/>
      <c r="BN62" s="42"/>
      <c r="BO62" s="42"/>
      <c r="BP62" s="42"/>
      <c r="BQ62" s="42"/>
      <c r="BR62" s="42"/>
      <c r="BS62" s="42"/>
      <c r="BT62" s="42"/>
      <c r="BU62" s="42"/>
      <c r="BV62" s="42"/>
      <c r="BW62" s="42"/>
      <c r="BX62" s="42"/>
      <c r="BY62" s="42"/>
      <c r="BZ62" s="4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1" t="s">
        <v>111</v>
      </c>
      <c r="BM66" s="42"/>
      <c r="BN66" s="42"/>
      <c r="BO66" s="42"/>
      <c r="BP66" s="42"/>
      <c r="BQ66" s="42"/>
      <c r="BR66" s="42"/>
      <c r="BS66" s="42"/>
      <c r="BT66" s="42"/>
      <c r="BU66" s="42"/>
      <c r="BV66" s="42"/>
      <c r="BW66" s="42"/>
      <c r="BX66" s="42"/>
      <c r="BY66" s="42"/>
      <c r="BZ66" s="4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1"/>
      <c r="BM67" s="42"/>
      <c r="BN67" s="42"/>
      <c r="BO67" s="42"/>
      <c r="BP67" s="42"/>
      <c r="BQ67" s="42"/>
      <c r="BR67" s="42"/>
      <c r="BS67" s="42"/>
      <c r="BT67" s="42"/>
      <c r="BU67" s="42"/>
      <c r="BV67" s="42"/>
      <c r="BW67" s="42"/>
      <c r="BX67" s="42"/>
      <c r="BY67" s="42"/>
      <c r="BZ67" s="4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1"/>
      <c r="BM68" s="42"/>
      <c r="BN68" s="42"/>
      <c r="BO68" s="42"/>
      <c r="BP68" s="42"/>
      <c r="BQ68" s="42"/>
      <c r="BR68" s="42"/>
      <c r="BS68" s="42"/>
      <c r="BT68" s="42"/>
      <c r="BU68" s="42"/>
      <c r="BV68" s="42"/>
      <c r="BW68" s="42"/>
      <c r="BX68" s="42"/>
      <c r="BY68" s="42"/>
      <c r="BZ68" s="4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1"/>
      <c r="BM69" s="42"/>
      <c r="BN69" s="42"/>
      <c r="BO69" s="42"/>
      <c r="BP69" s="42"/>
      <c r="BQ69" s="42"/>
      <c r="BR69" s="42"/>
      <c r="BS69" s="42"/>
      <c r="BT69" s="42"/>
      <c r="BU69" s="42"/>
      <c r="BV69" s="42"/>
      <c r="BW69" s="42"/>
      <c r="BX69" s="42"/>
      <c r="BY69" s="42"/>
      <c r="BZ69" s="4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1"/>
      <c r="BM70" s="42"/>
      <c r="BN70" s="42"/>
      <c r="BO70" s="42"/>
      <c r="BP70" s="42"/>
      <c r="BQ70" s="42"/>
      <c r="BR70" s="42"/>
      <c r="BS70" s="42"/>
      <c r="BT70" s="42"/>
      <c r="BU70" s="42"/>
      <c r="BV70" s="42"/>
      <c r="BW70" s="42"/>
      <c r="BX70" s="42"/>
      <c r="BY70" s="42"/>
      <c r="BZ70" s="4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1"/>
      <c r="BM71" s="42"/>
      <c r="BN71" s="42"/>
      <c r="BO71" s="42"/>
      <c r="BP71" s="42"/>
      <c r="BQ71" s="42"/>
      <c r="BR71" s="42"/>
      <c r="BS71" s="42"/>
      <c r="BT71" s="42"/>
      <c r="BU71" s="42"/>
      <c r="BV71" s="42"/>
      <c r="BW71" s="42"/>
      <c r="BX71" s="42"/>
      <c r="BY71" s="42"/>
      <c r="BZ71" s="4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1"/>
      <c r="BM72" s="42"/>
      <c r="BN72" s="42"/>
      <c r="BO72" s="42"/>
      <c r="BP72" s="42"/>
      <c r="BQ72" s="42"/>
      <c r="BR72" s="42"/>
      <c r="BS72" s="42"/>
      <c r="BT72" s="42"/>
      <c r="BU72" s="42"/>
      <c r="BV72" s="42"/>
      <c r="BW72" s="42"/>
      <c r="BX72" s="42"/>
      <c r="BY72" s="42"/>
      <c r="BZ72" s="4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1"/>
      <c r="BM73" s="42"/>
      <c r="BN73" s="42"/>
      <c r="BO73" s="42"/>
      <c r="BP73" s="42"/>
      <c r="BQ73" s="42"/>
      <c r="BR73" s="42"/>
      <c r="BS73" s="42"/>
      <c r="BT73" s="42"/>
      <c r="BU73" s="42"/>
      <c r="BV73" s="42"/>
      <c r="BW73" s="42"/>
      <c r="BX73" s="42"/>
      <c r="BY73" s="42"/>
      <c r="BZ73" s="4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1"/>
      <c r="BM74" s="42"/>
      <c r="BN74" s="42"/>
      <c r="BO74" s="42"/>
      <c r="BP74" s="42"/>
      <c r="BQ74" s="42"/>
      <c r="BR74" s="42"/>
      <c r="BS74" s="42"/>
      <c r="BT74" s="42"/>
      <c r="BU74" s="42"/>
      <c r="BV74" s="42"/>
      <c r="BW74" s="42"/>
      <c r="BX74" s="42"/>
      <c r="BY74" s="42"/>
      <c r="BZ74" s="4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1"/>
      <c r="BM75" s="42"/>
      <c r="BN75" s="42"/>
      <c r="BO75" s="42"/>
      <c r="BP75" s="42"/>
      <c r="BQ75" s="42"/>
      <c r="BR75" s="42"/>
      <c r="BS75" s="42"/>
      <c r="BT75" s="42"/>
      <c r="BU75" s="42"/>
      <c r="BV75" s="42"/>
      <c r="BW75" s="42"/>
      <c r="BX75" s="42"/>
      <c r="BY75" s="42"/>
      <c r="BZ75" s="4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1"/>
      <c r="BM76" s="42"/>
      <c r="BN76" s="42"/>
      <c r="BO76" s="42"/>
      <c r="BP76" s="42"/>
      <c r="BQ76" s="42"/>
      <c r="BR76" s="42"/>
      <c r="BS76" s="42"/>
      <c r="BT76" s="42"/>
      <c r="BU76" s="42"/>
      <c r="BV76" s="42"/>
      <c r="BW76" s="42"/>
      <c r="BX76" s="42"/>
      <c r="BY76" s="42"/>
      <c r="BZ76" s="4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1"/>
      <c r="BM77" s="42"/>
      <c r="BN77" s="42"/>
      <c r="BO77" s="42"/>
      <c r="BP77" s="42"/>
      <c r="BQ77" s="42"/>
      <c r="BR77" s="42"/>
      <c r="BS77" s="42"/>
      <c r="BT77" s="42"/>
      <c r="BU77" s="42"/>
      <c r="BV77" s="42"/>
      <c r="BW77" s="42"/>
      <c r="BX77" s="42"/>
      <c r="BY77" s="42"/>
      <c r="BZ77" s="4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1"/>
      <c r="BM78" s="42"/>
      <c r="BN78" s="42"/>
      <c r="BO78" s="42"/>
      <c r="BP78" s="42"/>
      <c r="BQ78" s="42"/>
      <c r="BR78" s="42"/>
      <c r="BS78" s="42"/>
      <c r="BT78" s="42"/>
      <c r="BU78" s="42"/>
      <c r="BV78" s="42"/>
      <c r="BW78" s="42"/>
      <c r="BX78" s="42"/>
      <c r="BY78" s="42"/>
      <c r="BZ78" s="4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1"/>
      <c r="BM79" s="42"/>
      <c r="BN79" s="42"/>
      <c r="BO79" s="42"/>
      <c r="BP79" s="42"/>
      <c r="BQ79" s="42"/>
      <c r="BR79" s="42"/>
      <c r="BS79" s="42"/>
      <c r="BT79" s="42"/>
      <c r="BU79" s="42"/>
      <c r="BV79" s="42"/>
      <c r="BW79" s="42"/>
      <c r="BX79" s="42"/>
      <c r="BY79" s="42"/>
      <c r="BZ79" s="4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1"/>
      <c r="BM80" s="42"/>
      <c r="BN80" s="42"/>
      <c r="BO80" s="42"/>
      <c r="BP80" s="42"/>
      <c r="BQ80" s="42"/>
      <c r="BR80" s="42"/>
      <c r="BS80" s="42"/>
      <c r="BT80" s="42"/>
      <c r="BU80" s="42"/>
      <c r="BV80" s="42"/>
      <c r="BW80" s="42"/>
      <c r="BX80" s="42"/>
      <c r="BY80" s="42"/>
      <c r="BZ80" s="4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1"/>
      <c r="BM81" s="42"/>
      <c r="BN81" s="42"/>
      <c r="BO81" s="42"/>
      <c r="BP81" s="42"/>
      <c r="BQ81" s="42"/>
      <c r="BR81" s="42"/>
      <c r="BS81" s="42"/>
      <c r="BT81" s="42"/>
      <c r="BU81" s="42"/>
      <c r="BV81" s="42"/>
      <c r="BW81" s="42"/>
      <c r="BX81" s="42"/>
      <c r="BY81" s="42"/>
      <c r="BZ81" s="4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5"/>
      <c r="BN82" s="55"/>
      <c r="BO82" s="55"/>
      <c r="BP82" s="55"/>
      <c r="BQ82" s="55"/>
      <c r="BR82" s="55"/>
      <c r="BS82" s="55"/>
      <c r="BT82" s="55"/>
      <c r="BU82" s="55"/>
      <c r="BV82" s="55"/>
      <c r="BW82" s="55"/>
      <c r="BX82" s="55"/>
      <c r="BY82" s="55"/>
      <c r="BZ82" s="56"/>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0uMiwzUEZhB7p8kA/G3r8co6/D4F3HRBGlRCy4xwy/DDfQSS0ar5YjQDqXXn98KgpRD6Rt5b7FJdbrJ2jk2pVg==" saltValue="9sR0uY5mZwCEh520+6vJD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27</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15" t="s">
        <v>52</v>
      </c>
      <c r="B4" s="17"/>
      <c r="C4" s="17"/>
      <c r="D4" s="17"/>
      <c r="E4" s="17"/>
      <c r="F4" s="17"/>
      <c r="G4" s="17"/>
      <c r="H4" s="88"/>
      <c r="I4" s="89"/>
      <c r="J4" s="89"/>
      <c r="K4" s="89"/>
      <c r="L4" s="89"/>
      <c r="M4" s="89"/>
      <c r="N4" s="89"/>
      <c r="O4" s="89"/>
      <c r="P4" s="89"/>
      <c r="Q4" s="89"/>
      <c r="R4" s="89"/>
      <c r="S4" s="89"/>
      <c r="T4" s="89"/>
      <c r="U4" s="89"/>
      <c r="V4" s="89"/>
      <c r="W4" s="90"/>
      <c r="X4" s="84" t="s">
        <v>53</v>
      </c>
      <c r="Y4" s="84"/>
      <c r="Z4" s="84"/>
      <c r="AA4" s="84"/>
      <c r="AB4" s="84"/>
      <c r="AC4" s="84"/>
      <c r="AD4" s="84"/>
      <c r="AE4" s="84"/>
      <c r="AF4" s="84"/>
      <c r="AG4" s="84"/>
      <c r="AH4" s="84"/>
      <c r="AI4" s="84" t="s">
        <v>54</v>
      </c>
      <c r="AJ4" s="84"/>
      <c r="AK4" s="84"/>
      <c r="AL4" s="84"/>
      <c r="AM4" s="84"/>
      <c r="AN4" s="84"/>
      <c r="AO4" s="84"/>
      <c r="AP4" s="84"/>
      <c r="AQ4" s="84"/>
      <c r="AR4" s="84"/>
      <c r="AS4" s="84"/>
      <c r="AT4" s="84" t="s">
        <v>55</v>
      </c>
      <c r="AU4" s="84"/>
      <c r="AV4" s="84"/>
      <c r="AW4" s="84"/>
      <c r="AX4" s="84"/>
      <c r="AY4" s="84"/>
      <c r="AZ4" s="84"/>
      <c r="BA4" s="84"/>
      <c r="BB4" s="84"/>
      <c r="BC4" s="84"/>
      <c r="BD4" s="84"/>
      <c r="BE4" s="84" t="s">
        <v>56</v>
      </c>
      <c r="BF4" s="84"/>
      <c r="BG4" s="84"/>
      <c r="BH4" s="84"/>
      <c r="BI4" s="84"/>
      <c r="BJ4" s="84"/>
      <c r="BK4" s="84"/>
      <c r="BL4" s="84"/>
      <c r="BM4" s="84"/>
      <c r="BN4" s="84"/>
      <c r="BO4" s="84"/>
      <c r="BP4" s="84" t="s">
        <v>57</v>
      </c>
      <c r="BQ4" s="84"/>
      <c r="BR4" s="84"/>
      <c r="BS4" s="84"/>
      <c r="BT4" s="84"/>
      <c r="BU4" s="84"/>
      <c r="BV4" s="84"/>
      <c r="BW4" s="84"/>
      <c r="BX4" s="84"/>
      <c r="BY4" s="84"/>
      <c r="BZ4" s="84"/>
      <c r="CA4" s="84" t="s">
        <v>58</v>
      </c>
      <c r="CB4" s="84"/>
      <c r="CC4" s="84"/>
      <c r="CD4" s="84"/>
      <c r="CE4" s="84"/>
      <c r="CF4" s="84"/>
      <c r="CG4" s="84"/>
      <c r="CH4" s="84"/>
      <c r="CI4" s="84"/>
      <c r="CJ4" s="84"/>
      <c r="CK4" s="84"/>
      <c r="CL4" s="84" t="s">
        <v>59</v>
      </c>
      <c r="CM4" s="84"/>
      <c r="CN4" s="84"/>
      <c r="CO4" s="84"/>
      <c r="CP4" s="84"/>
      <c r="CQ4" s="84"/>
      <c r="CR4" s="84"/>
      <c r="CS4" s="84"/>
      <c r="CT4" s="84"/>
      <c r="CU4" s="84"/>
      <c r="CV4" s="84"/>
      <c r="CW4" s="84" t="s">
        <v>60</v>
      </c>
      <c r="CX4" s="84"/>
      <c r="CY4" s="84"/>
      <c r="CZ4" s="84"/>
      <c r="DA4" s="84"/>
      <c r="DB4" s="84"/>
      <c r="DC4" s="84"/>
      <c r="DD4" s="84"/>
      <c r="DE4" s="84"/>
      <c r="DF4" s="84"/>
      <c r="DG4" s="84"/>
      <c r="DH4" s="84" t="s">
        <v>61</v>
      </c>
      <c r="DI4" s="84"/>
      <c r="DJ4" s="84"/>
      <c r="DK4" s="84"/>
      <c r="DL4" s="84"/>
      <c r="DM4" s="84"/>
      <c r="DN4" s="84"/>
      <c r="DO4" s="84"/>
      <c r="DP4" s="84"/>
      <c r="DQ4" s="84"/>
      <c r="DR4" s="84"/>
      <c r="DS4" s="84" t="s">
        <v>62</v>
      </c>
      <c r="DT4" s="84"/>
      <c r="DU4" s="84"/>
      <c r="DV4" s="84"/>
      <c r="DW4" s="84"/>
      <c r="DX4" s="84"/>
      <c r="DY4" s="84"/>
      <c r="DZ4" s="84"/>
      <c r="EA4" s="84"/>
      <c r="EB4" s="84"/>
      <c r="EC4" s="84"/>
      <c r="ED4" s="84" t="s">
        <v>63</v>
      </c>
      <c r="EE4" s="84"/>
      <c r="EF4" s="84"/>
      <c r="EG4" s="84"/>
      <c r="EH4" s="84"/>
      <c r="EI4" s="84"/>
      <c r="EJ4" s="84"/>
      <c r="EK4" s="84"/>
      <c r="EL4" s="84"/>
      <c r="EM4" s="84"/>
      <c r="EN4" s="84"/>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2024</v>
      </c>
      <c r="C6" s="20">
        <f t="shared" ref="C6:W6" si="3">C7</f>
        <v>82368</v>
      </c>
      <c r="D6" s="20">
        <f t="shared" si="3"/>
        <v>46</v>
      </c>
      <c r="E6" s="20">
        <f t="shared" si="3"/>
        <v>1</v>
      </c>
      <c r="F6" s="20">
        <f t="shared" si="3"/>
        <v>0</v>
      </c>
      <c r="G6" s="20">
        <f t="shared" si="3"/>
        <v>1</v>
      </c>
      <c r="H6" s="20" t="str">
        <f t="shared" si="3"/>
        <v>茨城県　小美玉市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49.8</v>
      </c>
      <c r="P6" s="21">
        <f t="shared" si="3"/>
        <v>77.09</v>
      </c>
      <c r="Q6" s="21">
        <f t="shared" si="3"/>
        <v>4141</v>
      </c>
      <c r="R6" s="21">
        <f t="shared" si="3"/>
        <v>48482</v>
      </c>
      <c r="S6" s="21">
        <f t="shared" si="3"/>
        <v>144.74</v>
      </c>
      <c r="T6" s="21">
        <f t="shared" si="3"/>
        <v>334.96</v>
      </c>
      <c r="U6" s="21">
        <f t="shared" si="3"/>
        <v>37158</v>
      </c>
      <c r="V6" s="21">
        <f t="shared" si="3"/>
        <v>125.28</v>
      </c>
      <c r="W6" s="21">
        <f t="shared" si="3"/>
        <v>296.60000000000002</v>
      </c>
      <c r="X6" s="22">
        <f>IF(X7="",NA(),X7)</f>
        <v>105.53</v>
      </c>
      <c r="Y6" s="22">
        <f t="shared" ref="Y6:AG6" si="4">IF(Y7="",NA(),Y7)</f>
        <v>101.67</v>
      </c>
      <c r="Z6" s="22">
        <f t="shared" si="4"/>
        <v>102.99</v>
      </c>
      <c r="AA6" s="22">
        <f t="shared" si="4"/>
        <v>97.38</v>
      </c>
      <c r="AB6" s="22">
        <f t="shared" si="4"/>
        <v>112.78</v>
      </c>
      <c r="AC6" s="22">
        <f t="shared" si="4"/>
        <v>108.83</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4.72</v>
      </c>
      <c r="AQ6" s="22">
        <f t="shared" si="5"/>
        <v>5.76</v>
      </c>
      <c r="AR6" s="22">
        <f t="shared" si="5"/>
        <v>4.74</v>
      </c>
      <c r="AS6" s="21" t="str">
        <f>IF(AS7="","",IF(AS7="-","【-】","【"&amp;SUBSTITUTE(TEXT(AS7,"#,##0.00"),"-","△")&amp;"】"))</f>
        <v>【1.61】</v>
      </c>
      <c r="AT6" s="22">
        <f>IF(AT7="",NA(),AT7)</f>
        <v>232.12</v>
      </c>
      <c r="AU6" s="22">
        <f t="shared" ref="AU6:BC6" si="6">IF(AU7="",NA(),AU7)</f>
        <v>254.44</v>
      </c>
      <c r="AV6" s="22">
        <f t="shared" si="6"/>
        <v>251.16</v>
      </c>
      <c r="AW6" s="22">
        <f t="shared" si="6"/>
        <v>230.21</v>
      </c>
      <c r="AX6" s="22">
        <f t="shared" si="6"/>
        <v>198.03</v>
      </c>
      <c r="AY6" s="22">
        <f t="shared" si="6"/>
        <v>327.77</v>
      </c>
      <c r="AZ6" s="22">
        <f t="shared" si="6"/>
        <v>338.02</v>
      </c>
      <c r="BA6" s="22">
        <f t="shared" si="6"/>
        <v>345.94</v>
      </c>
      <c r="BB6" s="22">
        <f t="shared" si="6"/>
        <v>329.7</v>
      </c>
      <c r="BC6" s="22">
        <f t="shared" si="6"/>
        <v>319.99</v>
      </c>
      <c r="BD6" s="21" t="str">
        <f>IF(BD7="","",IF(BD7="-","【-】","【"&amp;SUBSTITUTE(TEXT(BD7,"#,##0.00"),"-","△")&amp;"】"))</f>
        <v>【239.69】</v>
      </c>
      <c r="BE6" s="22">
        <f>IF(BE7="",NA(),BE7)</f>
        <v>759.03</v>
      </c>
      <c r="BF6" s="22">
        <f t="shared" ref="BF6:BN6" si="7">IF(BF7="",NA(),BF7)</f>
        <v>791.01</v>
      </c>
      <c r="BG6" s="22">
        <f t="shared" si="7"/>
        <v>820.98</v>
      </c>
      <c r="BH6" s="22">
        <f t="shared" si="7"/>
        <v>836.82</v>
      </c>
      <c r="BI6" s="22">
        <f t="shared" si="7"/>
        <v>702.09</v>
      </c>
      <c r="BJ6" s="22">
        <f t="shared" si="7"/>
        <v>397.1</v>
      </c>
      <c r="BK6" s="22">
        <f t="shared" si="7"/>
        <v>379.91</v>
      </c>
      <c r="BL6" s="22">
        <f t="shared" si="7"/>
        <v>386.61</v>
      </c>
      <c r="BM6" s="22">
        <f t="shared" si="7"/>
        <v>381.56</v>
      </c>
      <c r="BN6" s="22">
        <f t="shared" si="7"/>
        <v>365.55</v>
      </c>
      <c r="BO6" s="21" t="str">
        <f>IF(BO7="","",IF(BO7="-","【-】","【"&amp;SUBSTITUTE(TEXT(BO7,"#,##0.00"),"-","△")&amp;"】"))</f>
        <v>【264.86】</v>
      </c>
      <c r="BP6" s="22">
        <f>IF(BP7="",NA(),BP7)</f>
        <v>102.93</v>
      </c>
      <c r="BQ6" s="22">
        <f t="shared" ref="BQ6:BY6" si="8">IF(BQ7="",NA(),BQ7)</f>
        <v>98.77</v>
      </c>
      <c r="BR6" s="22">
        <f t="shared" si="8"/>
        <v>97.59</v>
      </c>
      <c r="BS6" s="22">
        <f t="shared" si="8"/>
        <v>93.85</v>
      </c>
      <c r="BT6" s="22">
        <f t="shared" si="8"/>
        <v>110.73</v>
      </c>
      <c r="BU6" s="22">
        <f t="shared" si="8"/>
        <v>95.79</v>
      </c>
      <c r="BV6" s="22">
        <f t="shared" si="8"/>
        <v>98.3</v>
      </c>
      <c r="BW6" s="22">
        <f t="shared" si="8"/>
        <v>93.82</v>
      </c>
      <c r="BX6" s="22">
        <f t="shared" si="8"/>
        <v>95.04</v>
      </c>
      <c r="BY6" s="22">
        <f t="shared" si="8"/>
        <v>95.42</v>
      </c>
      <c r="BZ6" s="21" t="str">
        <f>IF(BZ7="","",IF(BZ7="-","【-】","【"&amp;SUBSTITUTE(TEXT(BZ7,"#,##0.00"),"-","△")&amp;"】"))</f>
        <v>【97.59】</v>
      </c>
      <c r="CA6" s="22">
        <f>IF(CA7="",NA(),CA7)</f>
        <v>182.66</v>
      </c>
      <c r="CB6" s="22">
        <f t="shared" ref="CB6:CJ6" si="9">IF(CB7="",NA(),CB7)</f>
        <v>190.72</v>
      </c>
      <c r="CC6" s="22">
        <f t="shared" si="9"/>
        <v>193.39</v>
      </c>
      <c r="CD6" s="22">
        <f t="shared" si="9"/>
        <v>201.37</v>
      </c>
      <c r="CE6" s="22">
        <f t="shared" si="9"/>
        <v>198.38</v>
      </c>
      <c r="CF6" s="22">
        <f t="shared" si="9"/>
        <v>171.13</v>
      </c>
      <c r="CG6" s="22">
        <f t="shared" si="9"/>
        <v>173.7</v>
      </c>
      <c r="CH6" s="22">
        <f t="shared" si="9"/>
        <v>178.94</v>
      </c>
      <c r="CI6" s="22">
        <f t="shared" si="9"/>
        <v>180.19</v>
      </c>
      <c r="CJ6" s="22">
        <f t="shared" si="9"/>
        <v>184.25</v>
      </c>
      <c r="CK6" s="21" t="str">
        <f>IF(CK7="","",IF(CK7="-","【-】","【"&amp;SUBSTITUTE(TEXT(CK7,"#,##0.00"),"-","△")&amp;"】"))</f>
        <v>【181.66】</v>
      </c>
      <c r="CL6" s="22">
        <f>IF(CL7="",NA(),CL7)</f>
        <v>69.91</v>
      </c>
      <c r="CM6" s="22">
        <f t="shared" ref="CM6:CU6" si="10">IF(CM7="",NA(),CM7)</f>
        <v>68.95</v>
      </c>
      <c r="CN6" s="22">
        <f t="shared" si="10"/>
        <v>68.5</v>
      </c>
      <c r="CO6" s="22">
        <f t="shared" si="10"/>
        <v>67.78</v>
      </c>
      <c r="CP6" s="22">
        <f t="shared" si="10"/>
        <v>67.81</v>
      </c>
      <c r="CQ6" s="22">
        <f t="shared" si="10"/>
        <v>60.12</v>
      </c>
      <c r="CR6" s="22">
        <f t="shared" si="10"/>
        <v>60.34</v>
      </c>
      <c r="CS6" s="22">
        <f t="shared" si="10"/>
        <v>59.54</v>
      </c>
      <c r="CT6" s="22">
        <f t="shared" si="10"/>
        <v>59.26</v>
      </c>
      <c r="CU6" s="22">
        <f t="shared" si="10"/>
        <v>60.44</v>
      </c>
      <c r="CV6" s="21" t="str">
        <f>IF(CV7="","",IF(CV7="-","【-】","【"&amp;SUBSTITUTE(TEXT(CV7,"#,##0.00"),"-","△")&amp;"】"))</f>
        <v>【60.21】</v>
      </c>
      <c r="CW6" s="22">
        <f>IF(CW7="",NA(),CW7)</f>
        <v>87.19</v>
      </c>
      <c r="CX6" s="22">
        <f t="shared" ref="CX6:DF6" si="11">IF(CX7="",NA(),CX7)</f>
        <v>86.81</v>
      </c>
      <c r="CY6" s="22">
        <f t="shared" si="11"/>
        <v>86.75</v>
      </c>
      <c r="CZ6" s="22">
        <f t="shared" si="11"/>
        <v>87</v>
      </c>
      <c r="DA6" s="22">
        <f t="shared" si="11"/>
        <v>87.56</v>
      </c>
      <c r="DB6" s="22">
        <f t="shared" si="11"/>
        <v>84.24</v>
      </c>
      <c r="DC6" s="22">
        <f t="shared" si="11"/>
        <v>84.19</v>
      </c>
      <c r="DD6" s="22">
        <f t="shared" si="11"/>
        <v>83.93</v>
      </c>
      <c r="DE6" s="22">
        <f t="shared" si="11"/>
        <v>83.84</v>
      </c>
      <c r="DF6" s="22">
        <f t="shared" si="11"/>
        <v>83.39</v>
      </c>
      <c r="DG6" s="21" t="str">
        <f>IF(DG7="","",IF(DG7="-","【-】","【"&amp;SUBSTITUTE(TEXT(DG7,"#,##0.00"),"-","△")&amp;"】"))</f>
        <v>【89.21】</v>
      </c>
      <c r="DH6" s="22">
        <f>IF(DH7="",NA(),DH7)</f>
        <v>40.86</v>
      </c>
      <c r="DI6" s="22">
        <f t="shared" ref="DI6:DQ6" si="12">IF(DI7="",NA(),DI7)</f>
        <v>41.57</v>
      </c>
      <c r="DJ6" s="22">
        <f t="shared" si="12"/>
        <v>41.82</v>
      </c>
      <c r="DK6" s="22">
        <f t="shared" si="12"/>
        <v>42.09</v>
      </c>
      <c r="DL6" s="22">
        <f t="shared" si="12"/>
        <v>42.81</v>
      </c>
      <c r="DM6" s="22">
        <f t="shared" si="12"/>
        <v>48.83</v>
      </c>
      <c r="DN6" s="22">
        <f t="shared" si="12"/>
        <v>49.96</v>
      </c>
      <c r="DO6" s="22">
        <f t="shared" si="12"/>
        <v>50.82</v>
      </c>
      <c r="DP6" s="22">
        <f t="shared" si="12"/>
        <v>51.82</v>
      </c>
      <c r="DQ6" s="22">
        <f t="shared" si="12"/>
        <v>52.53</v>
      </c>
      <c r="DR6" s="21" t="str">
        <f>IF(DR7="","",IF(DR7="-","【-】","【"&amp;SUBSTITUTE(TEXT(DR7,"#,##0.00"),"-","△")&amp;"】"))</f>
        <v>【52.41】</v>
      </c>
      <c r="DS6" s="21">
        <f>IF(DS7="",NA(),DS7)</f>
        <v>0</v>
      </c>
      <c r="DT6" s="21">
        <f t="shared" ref="DT6:EB6" si="13">IF(DT7="",NA(),DT7)</f>
        <v>0</v>
      </c>
      <c r="DU6" s="21">
        <f t="shared" si="13"/>
        <v>0</v>
      </c>
      <c r="DV6" s="22">
        <f t="shared" si="13"/>
        <v>14.12</v>
      </c>
      <c r="DW6" s="22">
        <f t="shared" si="13"/>
        <v>19.29</v>
      </c>
      <c r="DX6" s="22">
        <f t="shared" si="13"/>
        <v>18.18</v>
      </c>
      <c r="DY6" s="22">
        <f t="shared" si="13"/>
        <v>19.32</v>
      </c>
      <c r="DZ6" s="22">
        <f t="shared" si="13"/>
        <v>21.16</v>
      </c>
      <c r="EA6" s="22">
        <f t="shared" si="13"/>
        <v>22.72</v>
      </c>
      <c r="EB6" s="22">
        <f t="shared" si="13"/>
        <v>24.16</v>
      </c>
      <c r="EC6" s="21" t="str">
        <f>IF(EC7="","",IF(EC7="-","【-】","【"&amp;SUBSTITUTE(TEXT(EC7,"#,##0.00"),"-","△")&amp;"】"))</f>
        <v>【26.78】</v>
      </c>
      <c r="ED6" s="22">
        <f>IF(ED7="",NA(),ED7)</f>
        <v>1.73</v>
      </c>
      <c r="EE6" s="22">
        <f t="shared" ref="EE6:EM6" si="14">IF(EE7="",NA(),EE7)</f>
        <v>1.07</v>
      </c>
      <c r="EF6" s="22">
        <f t="shared" si="14"/>
        <v>1.86</v>
      </c>
      <c r="EG6" s="22">
        <f t="shared" si="14"/>
        <v>1.1599999999999999</v>
      </c>
      <c r="EH6" s="22">
        <f t="shared" si="14"/>
        <v>1.05</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15">
      <c r="A7" s="15"/>
      <c r="B7" s="24">
        <v>2024</v>
      </c>
      <c r="C7" s="24">
        <v>82368</v>
      </c>
      <c r="D7" s="24">
        <v>46</v>
      </c>
      <c r="E7" s="24">
        <v>1</v>
      </c>
      <c r="F7" s="24">
        <v>0</v>
      </c>
      <c r="G7" s="24">
        <v>1</v>
      </c>
      <c r="H7" s="24" t="s">
        <v>92</v>
      </c>
      <c r="I7" s="24" t="s">
        <v>93</v>
      </c>
      <c r="J7" s="24" t="s">
        <v>94</v>
      </c>
      <c r="K7" s="24" t="s">
        <v>95</v>
      </c>
      <c r="L7" s="24" t="s">
        <v>96</v>
      </c>
      <c r="M7" s="24" t="s">
        <v>97</v>
      </c>
      <c r="N7" s="25" t="s">
        <v>98</v>
      </c>
      <c r="O7" s="25">
        <v>49.8</v>
      </c>
      <c r="P7" s="25">
        <v>77.09</v>
      </c>
      <c r="Q7" s="25">
        <v>4141</v>
      </c>
      <c r="R7" s="25">
        <v>48482</v>
      </c>
      <c r="S7" s="25">
        <v>144.74</v>
      </c>
      <c r="T7" s="25">
        <v>334.96</v>
      </c>
      <c r="U7" s="25">
        <v>37158</v>
      </c>
      <c r="V7" s="25">
        <v>125.28</v>
      </c>
      <c r="W7" s="25">
        <v>296.60000000000002</v>
      </c>
      <c r="X7" s="25">
        <v>105.53</v>
      </c>
      <c r="Y7" s="25">
        <v>101.67</v>
      </c>
      <c r="Z7" s="25">
        <v>102.99</v>
      </c>
      <c r="AA7" s="25">
        <v>97.38</v>
      </c>
      <c r="AB7" s="25">
        <v>112.78</v>
      </c>
      <c r="AC7" s="25">
        <v>108.83</v>
      </c>
      <c r="AD7" s="25">
        <v>109.23</v>
      </c>
      <c r="AE7" s="25">
        <v>108.04</v>
      </c>
      <c r="AF7" s="25">
        <v>107.49</v>
      </c>
      <c r="AG7" s="25">
        <v>107.15</v>
      </c>
      <c r="AH7" s="25">
        <v>107.26</v>
      </c>
      <c r="AI7" s="25">
        <v>0</v>
      </c>
      <c r="AJ7" s="25">
        <v>0</v>
      </c>
      <c r="AK7" s="25">
        <v>0</v>
      </c>
      <c r="AL7" s="25">
        <v>0</v>
      </c>
      <c r="AM7" s="25">
        <v>0</v>
      </c>
      <c r="AN7" s="25">
        <v>4.34</v>
      </c>
      <c r="AO7" s="25">
        <v>4.6900000000000004</v>
      </c>
      <c r="AP7" s="25">
        <v>4.72</v>
      </c>
      <c r="AQ7" s="25">
        <v>5.76</v>
      </c>
      <c r="AR7" s="25">
        <v>4.74</v>
      </c>
      <c r="AS7" s="25">
        <v>1.61</v>
      </c>
      <c r="AT7" s="25">
        <v>232.12</v>
      </c>
      <c r="AU7" s="25">
        <v>254.44</v>
      </c>
      <c r="AV7" s="25">
        <v>251.16</v>
      </c>
      <c r="AW7" s="25">
        <v>230.21</v>
      </c>
      <c r="AX7" s="25">
        <v>198.03</v>
      </c>
      <c r="AY7" s="25">
        <v>327.77</v>
      </c>
      <c r="AZ7" s="25">
        <v>338.02</v>
      </c>
      <c r="BA7" s="25">
        <v>345.94</v>
      </c>
      <c r="BB7" s="25">
        <v>329.7</v>
      </c>
      <c r="BC7" s="25">
        <v>319.99</v>
      </c>
      <c r="BD7" s="25">
        <v>239.69</v>
      </c>
      <c r="BE7" s="25">
        <v>759.03</v>
      </c>
      <c r="BF7" s="25">
        <v>791.01</v>
      </c>
      <c r="BG7" s="25">
        <v>820.98</v>
      </c>
      <c r="BH7" s="25">
        <v>836.82</v>
      </c>
      <c r="BI7" s="25">
        <v>702.09</v>
      </c>
      <c r="BJ7" s="25">
        <v>397.1</v>
      </c>
      <c r="BK7" s="25">
        <v>379.91</v>
      </c>
      <c r="BL7" s="25">
        <v>386.61</v>
      </c>
      <c r="BM7" s="25">
        <v>381.56</v>
      </c>
      <c r="BN7" s="25">
        <v>365.55</v>
      </c>
      <c r="BO7" s="25">
        <v>264.86</v>
      </c>
      <c r="BP7" s="25">
        <v>102.93</v>
      </c>
      <c r="BQ7" s="25">
        <v>98.77</v>
      </c>
      <c r="BR7" s="25">
        <v>97.59</v>
      </c>
      <c r="BS7" s="25">
        <v>93.85</v>
      </c>
      <c r="BT7" s="25">
        <v>110.73</v>
      </c>
      <c r="BU7" s="25">
        <v>95.79</v>
      </c>
      <c r="BV7" s="25">
        <v>98.3</v>
      </c>
      <c r="BW7" s="25">
        <v>93.82</v>
      </c>
      <c r="BX7" s="25">
        <v>95.04</v>
      </c>
      <c r="BY7" s="25">
        <v>95.42</v>
      </c>
      <c r="BZ7" s="25">
        <v>97.59</v>
      </c>
      <c r="CA7" s="25">
        <v>182.66</v>
      </c>
      <c r="CB7" s="25">
        <v>190.72</v>
      </c>
      <c r="CC7" s="25">
        <v>193.39</v>
      </c>
      <c r="CD7" s="25">
        <v>201.37</v>
      </c>
      <c r="CE7" s="25">
        <v>198.38</v>
      </c>
      <c r="CF7" s="25">
        <v>171.13</v>
      </c>
      <c r="CG7" s="25">
        <v>173.7</v>
      </c>
      <c r="CH7" s="25">
        <v>178.94</v>
      </c>
      <c r="CI7" s="25">
        <v>180.19</v>
      </c>
      <c r="CJ7" s="25">
        <v>184.25</v>
      </c>
      <c r="CK7" s="25">
        <v>181.66</v>
      </c>
      <c r="CL7" s="25">
        <v>69.91</v>
      </c>
      <c r="CM7" s="25">
        <v>68.95</v>
      </c>
      <c r="CN7" s="25">
        <v>68.5</v>
      </c>
      <c r="CO7" s="25">
        <v>67.78</v>
      </c>
      <c r="CP7" s="25">
        <v>67.81</v>
      </c>
      <c r="CQ7" s="25">
        <v>60.12</v>
      </c>
      <c r="CR7" s="25">
        <v>60.34</v>
      </c>
      <c r="CS7" s="25">
        <v>59.54</v>
      </c>
      <c r="CT7" s="25">
        <v>59.26</v>
      </c>
      <c r="CU7" s="25">
        <v>60.44</v>
      </c>
      <c r="CV7" s="25">
        <v>60.21</v>
      </c>
      <c r="CW7" s="25">
        <v>87.19</v>
      </c>
      <c r="CX7" s="25">
        <v>86.81</v>
      </c>
      <c r="CY7" s="25">
        <v>86.75</v>
      </c>
      <c r="CZ7" s="25">
        <v>87</v>
      </c>
      <c r="DA7" s="25">
        <v>87.56</v>
      </c>
      <c r="DB7" s="25">
        <v>84.24</v>
      </c>
      <c r="DC7" s="25">
        <v>84.19</v>
      </c>
      <c r="DD7" s="25">
        <v>83.93</v>
      </c>
      <c r="DE7" s="25">
        <v>83.84</v>
      </c>
      <c r="DF7" s="25">
        <v>83.39</v>
      </c>
      <c r="DG7" s="25">
        <v>89.21</v>
      </c>
      <c r="DH7" s="25">
        <v>40.86</v>
      </c>
      <c r="DI7" s="25">
        <v>41.57</v>
      </c>
      <c r="DJ7" s="25">
        <v>41.82</v>
      </c>
      <c r="DK7" s="25">
        <v>42.09</v>
      </c>
      <c r="DL7" s="25">
        <v>42.81</v>
      </c>
      <c r="DM7" s="25">
        <v>48.83</v>
      </c>
      <c r="DN7" s="25">
        <v>49.96</v>
      </c>
      <c r="DO7" s="25">
        <v>50.82</v>
      </c>
      <c r="DP7" s="25">
        <v>51.82</v>
      </c>
      <c r="DQ7" s="25">
        <v>52.53</v>
      </c>
      <c r="DR7" s="25">
        <v>52.41</v>
      </c>
      <c r="DS7" s="25">
        <v>0</v>
      </c>
      <c r="DT7" s="25">
        <v>0</v>
      </c>
      <c r="DU7" s="25">
        <v>0</v>
      </c>
      <c r="DV7" s="25">
        <v>14.12</v>
      </c>
      <c r="DW7" s="25">
        <v>19.29</v>
      </c>
      <c r="DX7" s="25">
        <v>18.18</v>
      </c>
      <c r="DY7" s="25">
        <v>19.32</v>
      </c>
      <c r="DZ7" s="25">
        <v>21.16</v>
      </c>
      <c r="EA7" s="25">
        <v>22.72</v>
      </c>
      <c r="EB7" s="25">
        <v>24.16</v>
      </c>
      <c r="EC7" s="25">
        <v>26.78</v>
      </c>
      <c r="ED7" s="25">
        <v>1.73</v>
      </c>
      <c r="EE7" s="25">
        <v>1.07</v>
      </c>
      <c r="EF7" s="25">
        <v>1.86</v>
      </c>
      <c r="EG7" s="25">
        <v>1.1599999999999999</v>
      </c>
      <c r="EH7" s="25">
        <v>1.05</v>
      </c>
      <c r="EI7" s="25">
        <v>0.56999999999999995</v>
      </c>
      <c r="EJ7" s="25">
        <v>0.52</v>
      </c>
      <c r="EK7" s="25">
        <v>0.48</v>
      </c>
      <c r="EL7" s="25">
        <v>0.48</v>
      </c>
      <c r="EM7" s="25">
        <v>0.46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107</v>
      </c>
      <c r="D13" t="s">
        <v>107</v>
      </c>
      <c r="E13" t="s">
        <v>106</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cp:lastPrinted>2026-01-29T01:45:04Z</cp:lastPrinted>
  <dcterms:created xsi:type="dcterms:W3CDTF">2025-12-12T09:13:06Z</dcterms:created>
  <dcterms:modified xsi:type="dcterms:W3CDTF">2026-02-26T07:08:25Z</dcterms:modified>
  <cp:category/>
</cp:coreProperties>
</file>