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75_農業集落排水\"/>
    </mc:Choice>
  </mc:AlternateContent>
  <xr:revisionPtr revIDLastSave="0" documentId="8_{9062E2C0-4EE8-433F-8EF8-35040C9F8215}" xr6:coauthVersionLast="47" xr6:coauthVersionMax="47" xr10:uidLastSave="{00000000-0000-0000-0000-000000000000}"/>
  <workbookProtection workbookAlgorithmName="SHA-512" workbookHashValue="JFBebv9k/RUb1T9reDZEhPyG+2be2/WSDjT4z1UgMUBf9fbToWhz2h7Ld1e6LpzCNRGgB2USMsyYaIW8Srn4iw==" workbookSaltValue="L+ujIKi45vKtKghpiipJJw=="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AT10" i="4" s="1"/>
  <c r="V6" i="5"/>
  <c r="U6" i="5"/>
  <c r="BB8" i="4" s="1"/>
  <c r="T6" i="5"/>
  <c r="AT8" i="4" s="1"/>
  <c r="S6" i="5"/>
  <c r="AL8" i="4" s="1"/>
  <c r="R6" i="5"/>
  <c r="AD10" i="4" s="1"/>
  <c r="Q6" i="5"/>
  <c r="W10" i="4" s="1"/>
  <c r="P6" i="5"/>
  <c r="P10" i="4" s="1"/>
  <c r="O6" i="5"/>
  <c r="I10" i="4" s="1"/>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G85" i="4"/>
  <c r="F85" i="4"/>
  <c r="AL10" i="4"/>
  <c r="I8" i="4"/>
</calcChain>
</file>

<file path=xl/sharedStrings.xml><?xml version="1.0" encoding="utf-8"?>
<sst xmlns="http://schemas.openxmlformats.org/spreadsheetml/2006/main" count="253" uniqueCount="115">
  <si>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</si>
  <si>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</si>
  <si>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</si>
  <si>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</si>
  <si>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</si>
  <si>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</si>
  <si>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</si>
  <si>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</si>
  <si>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</si>
  <si>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</si>
  <si>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</si>
  <si>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</si>
  <si>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</si>
  <si>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</si>
  <si>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</si>
  <si>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</si>
  <si>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</si>
  <si>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</si>
  <si>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</si>
  <si>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</si>
  <si>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</si>
  <si>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</si>
  <si>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</si>
  <si>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</si>
  <si>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</si>
  <si>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</si>
  <si>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</si>
  <si>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</si>
  <si>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</si>
  <si>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</si>
  <si>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</si>
  <si>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</si>
  <si>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</si>
  <si>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</si>
  <si>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</si>
  <si>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</si>
  <si>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</si>
  <si>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</si>
  <si>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</si>
  <si>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</si>
  <si>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</si>
  <si>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</si>
  <si>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</si>
  <si>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</si>
  <si>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</si>
  <si>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</si>
  <si>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</si>
  <si>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</si>
  <si>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</si>
  <si>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</si>
  <si>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</si>
  <si>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</si>
  <si>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</si>
  <si>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</si>
  <si>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</si>
  <si>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</si>
  <si>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</si>
  <si>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</si>
  <si>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</si>
  <si>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</si>
  <si>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</si>
  <si>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</si>
  <si>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</si>
  <si>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</si>
  <si>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</si>
  <si>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</si>
  <si>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</si>
  <si>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</si>
  <si>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</si>
  <si>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</si>
  <si>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</si>
  <si>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</si>
  <si>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</si>
  <si>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</si>
  <si>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</si>
  <si>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</si>
  <si>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</si>
  <si>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</si>
  <si>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</si>
  <si>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</si>
  <si>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</si>
  <si>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</si>
  <si>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</si>
  <si>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</si>
  <si>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</si>
  <si>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</si>
  <si>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</si>
  <si>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</si>
  <si>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</si>
  <si>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</si>
  <si>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</si>
  <si>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</si>
  <si>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</si>
  <si>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</si>
  <si>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</si>
  <si>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</si>
  <si>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つくばみらい市</t>
  </si>
  <si>
    <t>法適用</t>
  </si>
  <si>
    <t>下水道事業</t>
  </si>
  <si>
    <t>農業集落排水</t>
  </si>
  <si>
    <t>F1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</si>
  <si>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</si>
  <si>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</si>
  <si>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</si>
  <si>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</si>
  <si>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</si>
  <si>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</si>
  <si>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</si>
  <si>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</si>
  <si>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</si>
  <si>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</si>
  <si>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</si>
  <si>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有形固定資産減価償却率は類似団体平均値よりも大幅に下回っている。これは、地方公営企業適用にして年数が経っていないためと考えられる。経年により減価償却累計額は増加していくため、今後は比率が上昇すると見込まれる。
②管渠老朽化率及び③管渠改善率は類似団体平均値と比較して低い水準であるが、供用開始から30年が経過した区域も有しており。機能保全計画（最適化整備構想）に基づき計画的な整備・更新に努めていく。</t>
    <rPh sb="1" eb="7">
      <t>ユウケイコテイシサン</t>
    </rPh>
    <rPh sb="7" eb="12">
      <t>ゲンカショウキャクリツ</t>
    </rPh>
    <rPh sb="13" eb="17">
      <t>ルイジダンタイ</t>
    </rPh>
    <rPh sb="17" eb="20">
      <t>ヘイキンチ</t>
    </rPh>
    <rPh sb="23" eb="25">
      <t>オオハバ</t>
    </rPh>
    <rPh sb="26" eb="28">
      <t>シタマワ</t>
    </rPh>
    <rPh sb="75" eb="77">
      <t>ルイケイ</t>
    </rPh>
    <rPh sb="143" eb="147">
      <t>キョウヨウカイシ</t>
    </rPh>
    <rPh sb="151" eb="152">
      <t>ネン</t>
    </rPh>
    <rPh sb="153" eb="155">
      <t>ケイカ</t>
    </rPh>
    <rPh sb="157" eb="159">
      <t>クイキ</t>
    </rPh>
    <rPh sb="160" eb="161">
      <t>ユウ</t>
    </rPh>
    <rPh sb="166" eb="172">
      <t>キノウホゼンケイカク</t>
    </rPh>
    <rPh sb="173" eb="180">
      <t>サイテキカセイビコウソウ</t>
    </rPh>
    <rPh sb="182" eb="183">
      <t>モト</t>
    </rPh>
    <rPh sb="185" eb="188">
      <t>ケイカクテキ</t>
    </rPh>
    <rPh sb="189" eb="191">
      <t>セイビ</t>
    </rPh>
    <rPh sb="192" eb="194">
      <t>コウシン</t>
    </rPh>
    <rPh sb="195" eb="196">
      <t>ツト</t>
    </rPh>
    <phoneticPr fontId="4"/>
  </si>
  <si>
    <t>①経常収支比率、③流動比率については類似団体平均値と比較して高い水準であるが、これらは一般会計繰入金に依存し維持している状態である。
④企業債残高対事業規模比率については類似団体平均値と比較し大きく上回っている。これは農業集落排水事業整備の財源として多額の企業債を発行したことに起因しているが、わずかながら改善傾向にある。
複数の小規模な処理場（8箇所）での維持管理に加え、⑦施設利用率は類似団体平均値をやや下回り、さらに、近年の物価上昇も受け、⑥汚水処理原価が高く、使用料収入との剥離が見られるため、⑤経費回収率についても低い水準となっている。
⑧水洗化率は少しずつではあるが上昇しており、今後も水洗化の推進を図る。</t>
    <rPh sb="1" eb="3">
      <t>ケイジョウ</t>
    </rPh>
    <rPh sb="3" eb="7">
      <t>シュウシヒリツ</t>
    </rPh>
    <rPh sb="9" eb="13">
      <t>リュウドウヒリツ</t>
    </rPh>
    <rPh sb="18" eb="25">
      <t>ルイジダンタイヘイキンチ</t>
    </rPh>
    <rPh sb="26" eb="28">
      <t>ヒカク</t>
    </rPh>
    <rPh sb="30" eb="31">
      <t>タカ</t>
    </rPh>
    <rPh sb="32" eb="34">
      <t>スイジュン</t>
    </rPh>
    <rPh sb="43" eb="47">
      <t>イッパンカイケイ</t>
    </rPh>
    <rPh sb="47" eb="50">
      <t>クリイレキン</t>
    </rPh>
    <rPh sb="51" eb="53">
      <t>イゾン</t>
    </rPh>
    <rPh sb="54" eb="56">
      <t>イジ</t>
    </rPh>
    <rPh sb="60" eb="62">
      <t>ジョウタイ</t>
    </rPh>
    <rPh sb="68" eb="73">
      <t>キギョウサイザンダカ</t>
    </rPh>
    <rPh sb="73" eb="74">
      <t>タイ</t>
    </rPh>
    <rPh sb="74" eb="80">
      <t>ジギョウキボヒリツ</t>
    </rPh>
    <rPh sb="85" eb="89">
      <t>ルイジダンタイ</t>
    </rPh>
    <rPh sb="89" eb="92">
      <t>ヘイキンチ</t>
    </rPh>
    <rPh sb="93" eb="95">
      <t>ヒカク</t>
    </rPh>
    <rPh sb="96" eb="97">
      <t>オオ</t>
    </rPh>
    <rPh sb="99" eb="101">
      <t>ウワマワ</t>
    </rPh>
    <rPh sb="162" eb="164">
      <t>フクスウ</t>
    </rPh>
    <rPh sb="165" eb="168">
      <t>ショウキボ</t>
    </rPh>
    <rPh sb="169" eb="172">
      <t>ショリジョウ</t>
    </rPh>
    <rPh sb="174" eb="176">
      <t>カショ</t>
    </rPh>
    <rPh sb="179" eb="183">
      <t>イジカンリ</t>
    </rPh>
    <rPh sb="184" eb="185">
      <t>クワ</t>
    </rPh>
    <rPh sb="188" eb="193">
      <t>シセツリヨウリツ</t>
    </rPh>
    <rPh sb="194" eb="201">
      <t>ルイジダンタイヘイキンチ</t>
    </rPh>
    <rPh sb="204" eb="206">
      <t>シタマワ</t>
    </rPh>
    <rPh sb="212" eb="214">
      <t>キンネン</t>
    </rPh>
    <rPh sb="215" eb="219">
      <t>ブッカジョウショウ</t>
    </rPh>
    <rPh sb="220" eb="221">
      <t>ウ</t>
    </rPh>
    <rPh sb="224" eb="230">
      <t>オスイショリゲンカ</t>
    </rPh>
    <rPh sb="231" eb="232">
      <t>タカ</t>
    </rPh>
    <rPh sb="234" eb="239">
      <t>シヨウリョウシュウニュウ</t>
    </rPh>
    <rPh sb="241" eb="243">
      <t>ハクリ</t>
    </rPh>
    <rPh sb="244" eb="245">
      <t>ミ</t>
    </rPh>
    <rPh sb="252" eb="257">
      <t>ケイヒカイシュウリツ</t>
    </rPh>
    <rPh sb="262" eb="263">
      <t>ヒク</t>
    </rPh>
    <rPh sb="264" eb="266">
      <t>スイジュン</t>
    </rPh>
    <rPh sb="275" eb="279">
      <t>スイセンカリツ</t>
    </rPh>
    <rPh sb="280" eb="281">
      <t>スコ</t>
    </rPh>
    <rPh sb="289" eb="291">
      <t>ジョウショウ</t>
    </rPh>
    <rPh sb="296" eb="298">
      <t>コンゴ</t>
    </rPh>
    <rPh sb="299" eb="302">
      <t>スイセンカ</t>
    </rPh>
    <rPh sb="303" eb="305">
      <t>スイシン</t>
    </rPh>
    <rPh sb="306" eb="307">
      <t>ハカ</t>
    </rPh>
    <phoneticPr fontId="4"/>
  </si>
  <si>
    <t>現状、企業債残高や汚水処理原価に対して使用料の水準が低く、今後についても人口減少・物価上昇が予想される。使用料の適正な検討を行い、令和8年4月1日から使用料を値上げすることとした。さらに、公共下水道との広域化・共同化を検討していく必要がある。</t>
    <rPh sb="0" eb="2">
      <t>ゲンジョウ</t>
    </rPh>
    <rPh sb="3" eb="8">
      <t>キギョウサイザンダカ</t>
    </rPh>
    <rPh sb="9" eb="15">
      <t>オスイショリゲンカ</t>
    </rPh>
    <rPh sb="16" eb="17">
      <t>タイ</t>
    </rPh>
    <rPh sb="19" eb="22">
      <t>シヨウリョウ</t>
    </rPh>
    <rPh sb="23" eb="25">
      <t>スイジュン</t>
    </rPh>
    <rPh sb="26" eb="27">
      <t>ヒク</t>
    </rPh>
    <rPh sb="29" eb="31">
      <t>コンゴ</t>
    </rPh>
    <rPh sb="36" eb="40">
      <t>ジンコウゲンショウ</t>
    </rPh>
    <rPh sb="41" eb="43">
      <t>ブッカ</t>
    </rPh>
    <rPh sb="43" eb="45">
      <t>ジョウショウ</t>
    </rPh>
    <rPh sb="46" eb="48">
      <t>ヨソウ</t>
    </rPh>
    <rPh sb="52" eb="55">
      <t>シヨウリョウ</t>
    </rPh>
    <rPh sb="56" eb="58">
      <t>テキセイ</t>
    </rPh>
    <rPh sb="59" eb="61">
      <t>ケントウ</t>
    </rPh>
    <rPh sb="62" eb="63">
      <t>オコナ</t>
    </rPh>
    <rPh sb="94" eb="96">
      <t>コウキョウ</t>
    </rPh>
    <rPh sb="96" eb="99">
      <t>ゲスイドウ</t>
    </rPh>
    <rPh sb="101" eb="104">
      <t>コウイキカ</t>
    </rPh>
    <rPh sb="105" eb="108">
      <t>キョウドウカ</t>
    </rPh>
    <rPh sb="109" eb="111">
      <t>ケントウ</t>
    </rPh>
    <rPh sb="115" eb="11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</si>
</sst>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7A15-46FB-B168-494B0D508260}"/>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0.05</c:v>
                </c:pt>
                <c:pt idx="2">
                  <c:v>0.03</c:v>
                </c:pt>
                <c:pt idx="3">
                  <c:v>0.02</c:v>
                </c:pt>
                <c:pt idx="4">
                  <c:v>0.02</c:v>
                </c:pt>
              </c:numCache>
            </c:numRef>
          </c:val>
          <c:smooth val="0"/>
          <c:extLst>
            <c:ext xmlns:c16="http://schemas.microsoft.com/office/drawing/2014/chart" uri="{C3380CC4-5D6E-409C-BE32-E72D297353CC}">
              <c16:uniqueId val="{00000001-7A15-46FB-B168-494B0D508260}"/>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157.47999999999999</c:v>
                </c:pt>
                <c:pt idx="2">
                  <c:v>141.16</c:v>
                </c:pt>
                <c:pt idx="3">
                  <c:v>149.18</c:v>
                </c:pt>
                <c:pt idx="4">
                  <c:v>134.97</c:v>
                </c:pt>
              </c:numCache>
            </c:numRef>
          </c:val>
          <c:extLst>
            <c:ext xmlns:c16="http://schemas.microsoft.com/office/drawing/2014/chart" uri="{C3380CC4-5D6E-409C-BE32-E72D297353CC}">
              <c16:uniqueId val="{00000000-E19E-49E5-A1E3-7CB263D9A64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106.07</c:v>
                </c:pt>
                <c:pt idx="2">
                  <c:v>105.5</c:v>
                </c:pt>
                <c:pt idx="3">
                  <c:v>103.07</c:v>
                </c:pt>
                <c:pt idx="4">
                  <c:v>103.04</c:v>
                </c:pt>
              </c:numCache>
            </c:numRef>
          </c:val>
          <c:smooth val="0"/>
          <c:extLst>
            <c:ext xmlns:c16="http://schemas.microsoft.com/office/drawing/2014/chart" uri="{C3380CC4-5D6E-409C-BE32-E72D297353CC}">
              <c16:uniqueId val="{00000001-E19E-49E5-A1E3-7CB263D9A64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3.54</c:v>
                </c:pt>
                <c:pt idx="2">
                  <c:v>7.01</c:v>
                </c:pt>
                <c:pt idx="3">
                  <c:v>10.29</c:v>
                </c:pt>
                <c:pt idx="4">
                  <c:v>13.45</c:v>
                </c:pt>
              </c:numCache>
            </c:numRef>
          </c:val>
          <c:extLst>
            <c:ext xmlns:c16="http://schemas.microsoft.com/office/drawing/2014/chart" uri="{C3380CC4-5D6E-409C-BE32-E72D297353CC}">
              <c16:uniqueId val="{00000000-BCE0-4F00-AA11-FA9203732AA5}"/>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21.85</c:v>
                </c:pt>
                <c:pt idx="2">
                  <c:v>25.19</c:v>
                </c:pt>
                <c:pt idx="3">
                  <c:v>30.5</c:v>
                </c:pt>
                <c:pt idx="4">
                  <c:v>30.49</c:v>
                </c:pt>
              </c:numCache>
            </c:numRef>
          </c:val>
          <c:smooth val="0"/>
          <c:extLst>
            <c:ext xmlns:c16="http://schemas.microsoft.com/office/drawing/2014/chart" uri="{C3380CC4-5D6E-409C-BE32-E72D297353CC}">
              <c16:uniqueId val="{00000001-BCE0-4F00-AA11-FA9203732AA5}"/>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D756-4F6B-B97A-9FE5EDACA9F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formatCode="#,##0.00;&quot;△&quot;#,##0.00;&quot;-&quot;">
                  <c:v>0</c:v>
                </c:pt>
                <c:pt idx="1">
                  <c:v>0</c:v>
                </c:pt>
                <c:pt idx="2">
                  <c:v>0</c:v>
                </c:pt>
                <c:pt idx="3">
                  <c:v>0</c:v>
                </c:pt>
                <c:pt idx="4" formatCode="#,##0.00;&quot;△&quot;#,##0.00;&quot;-&quot;">
                  <c:v>0.05</c:v>
                </c:pt>
              </c:numCache>
            </c:numRef>
          </c:val>
          <c:smooth val="0"/>
          <c:extLst>
            <c:ext xmlns:c16="http://schemas.microsoft.com/office/drawing/2014/chart" uri="{C3380CC4-5D6E-409C-BE32-E72D297353CC}">
              <c16:uniqueId val="{00000001-D756-4F6B-B97A-9FE5EDACA9F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D99B-4FC3-B163-F8299BBCC611}"/>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132.04</c:v>
                </c:pt>
                <c:pt idx="2">
                  <c:v>145.43</c:v>
                </c:pt>
                <c:pt idx="3">
                  <c:v>120.64</c:v>
                </c:pt>
                <c:pt idx="4">
                  <c:v>100.31</c:v>
                </c:pt>
              </c:numCache>
            </c:numRef>
          </c:val>
          <c:smooth val="0"/>
          <c:extLst>
            <c:ext xmlns:c16="http://schemas.microsoft.com/office/drawing/2014/chart" uri="{C3380CC4-5D6E-409C-BE32-E72D297353CC}">
              <c16:uniqueId val="{00000001-D99B-4FC3-B163-F8299BBCC611}"/>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57.61</c:v>
                </c:pt>
                <c:pt idx="2">
                  <c:v>68.989999999999995</c:v>
                </c:pt>
                <c:pt idx="3">
                  <c:v>91.64</c:v>
                </c:pt>
                <c:pt idx="4">
                  <c:v>102.31</c:v>
                </c:pt>
              </c:numCache>
            </c:numRef>
          </c:val>
          <c:extLst>
            <c:ext xmlns:c16="http://schemas.microsoft.com/office/drawing/2014/chart" uri="{C3380CC4-5D6E-409C-BE32-E72D297353CC}">
              <c16:uniqueId val="{00000000-F2CC-40D3-BB2C-D152FEB86C1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35.69</c:v>
                </c:pt>
                <c:pt idx="2">
                  <c:v>38.4</c:v>
                </c:pt>
                <c:pt idx="3">
                  <c:v>39.82</c:v>
                </c:pt>
                <c:pt idx="4">
                  <c:v>41.03</c:v>
                </c:pt>
              </c:numCache>
            </c:numRef>
          </c:val>
          <c:smooth val="0"/>
          <c:extLst>
            <c:ext xmlns:c16="http://schemas.microsoft.com/office/drawing/2014/chart" uri="{C3380CC4-5D6E-409C-BE32-E72D297353CC}">
              <c16:uniqueId val="{00000001-F2CC-40D3-BB2C-D152FEB86C1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2713.85</c:v>
                </c:pt>
                <c:pt idx="2">
                  <c:v>2531.46</c:v>
                </c:pt>
                <c:pt idx="3">
                  <c:v>2310.29</c:v>
                </c:pt>
                <c:pt idx="4">
                  <c:v>2083.38</c:v>
                </c:pt>
              </c:numCache>
            </c:numRef>
          </c:val>
          <c:extLst>
            <c:ext xmlns:c16="http://schemas.microsoft.com/office/drawing/2014/chart" uri="{C3380CC4-5D6E-409C-BE32-E72D297353CC}">
              <c16:uniqueId val="{00000000-1115-408C-A395-688F3A775706}"/>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791.76</c:v>
                </c:pt>
                <c:pt idx="2">
                  <c:v>900.82</c:v>
                </c:pt>
                <c:pt idx="3">
                  <c:v>743.31</c:v>
                </c:pt>
                <c:pt idx="4">
                  <c:v>796.8</c:v>
                </c:pt>
              </c:numCache>
            </c:numRef>
          </c:val>
          <c:smooth val="0"/>
          <c:extLst>
            <c:ext xmlns:c16="http://schemas.microsoft.com/office/drawing/2014/chart" uri="{C3380CC4-5D6E-409C-BE32-E72D297353CC}">
              <c16:uniqueId val="{00000001-1115-408C-A395-688F3A775706}"/>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50.21</c:v>
                </c:pt>
                <c:pt idx="2">
                  <c:v>44.8</c:v>
                </c:pt>
                <c:pt idx="3">
                  <c:v>44.17</c:v>
                </c:pt>
                <c:pt idx="4">
                  <c:v>39.72</c:v>
                </c:pt>
              </c:numCache>
            </c:numRef>
          </c:val>
          <c:extLst>
            <c:ext xmlns:c16="http://schemas.microsoft.com/office/drawing/2014/chart" uri="{C3380CC4-5D6E-409C-BE32-E72D297353CC}">
              <c16:uniqueId val="{00000000-40A4-4A8B-9876-285ACF2B7CA1}"/>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56.26</c:v>
                </c:pt>
                <c:pt idx="2">
                  <c:v>52.94</c:v>
                </c:pt>
                <c:pt idx="3">
                  <c:v>61.15</c:v>
                </c:pt>
                <c:pt idx="4">
                  <c:v>58.41</c:v>
                </c:pt>
              </c:numCache>
            </c:numRef>
          </c:val>
          <c:smooth val="0"/>
          <c:extLst>
            <c:ext xmlns:c16="http://schemas.microsoft.com/office/drawing/2014/chart" uri="{C3380CC4-5D6E-409C-BE32-E72D297353CC}">
              <c16:uniqueId val="{00000001-40A4-4A8B-9876-285ACF2B7CA1}"/>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267.17</c:v>
                </c:pt>
                <c:pt idx="2">
                  <c:v>299.26</c:v>
                </c:pt>
                <c:pt idx="3">
                  <c:v>302.95</c:v>
                </c:pt>
                <c:pt idx="4">
                  <c:v>336.59</c:v>
                </c:pt>
              </c:numCache>
            </c:numRef>
          </c:val>
          <c:extLst>
            <c:ext xmlns:c16="http://schemas.microsoft.com/office/drawing/2014/chart" uri="{C3380CC4-5D6E-409C-BE32-E72D297353CC}">
              <c16:uniqueId val="{00000000-1564-4DBB-A228-513E6BC1C5F3}"/>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282.08999999999997</c:v>
                </c:pt>
                <c:pt idx="2">
                  <c:v>303.27999999999997</c:v>
                </c:pt>
                <c:pt idx="3">
                  <c:v>250.43</c:v>
                </c:pt>
                <c:pt idx="4">
                  <c:v>267.33999999999997</c:v>
                </c:pt>
              </c:numCache>
            </c:numRef>
          </c:val>
          <c:smooth val="0"/>
          <c:extLst>
            <c:ext xmlns:c16="http://schemas.microsoft.com/office/drawing/2014/chart" uri="{C3380CC4-5D6E-409C-BE32-E72D297353CC}">
              <c16:uniqueId val="{00000001-1564-4DBB-A228-513E6BC1C5F3}"/>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52.11</c:v>
                </c:pt>
                <c:pt idx="2">
                  <c:v>47.89</c:v>
                </c:pt>
                <c:pt idx="3">
                  <c:v>47.89</c:v>
                </c:pt>
                <c:pt idx="4">
                  <c:v>47.89</c:v>
                </c:pt>
              </c:numCache>
            </c:numRef>
          </c:val>
          <c:extLst>
            <c:ext xmlns:c16="http://schemas.microsoft.com/office/drawing/2014/chart" uri="{C3380CC4-5D6E-409C-BE32-E72D297353CC}">
              <c16:uniqueId val="{00000000-C2A0-4E56-BAF4-56388EE93B04}"/>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66.53</c:v>
                </c:pt>
                <c:pt idx="2">
                  <c:v>52.35</c:v>
                </c:pt>
                <c:pt idx="3">
                  <c:v>52.63</c:v>
                </c:pt>
                <c:pt idx="4">
                  <c:v>52.34</c:v>
                </c:pt>
              </c:numCache>
            </c:numRef>
          </c:val>
          <c:smooth val="0"/>
          <c:extLst>
            <c:ext xmlns:c16="http://schemas.microsoft.com/office/drawing/2014/chart" uri="{C3380CC4-5D6E-409C-BE32-E72D297353CC}">
              <c16:uniqueId val="{00000001-C2A0-4E56-BAF4-56388EE93B04}"/>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87.86</c:v>
                </c:pt>
                <c:pt idx="2">
                  <c:v>87.86</c:v>
                </c:pt>
                <c:pt idx="3">
                  <c:v>90</c:v>
                </c:pt>
                <c:pt idx="4">
                  <c:v>90.53</c:v>
                </c:pt>
              </c:numCache>
            </c:numRef>
          </c:val>
          <c:extLst>
            <c:ext xmlns:c16="http://schemas.microsoft.com/office/drawing/2014/chart" uri="{C3380CC4-5D6E-409C-BE32-E72D297353CC}">
              <c16:uniqueId val="{00000000-A337-461C-AD4A-FE7C281ECC7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84.67</c:v>
                </c:pt>
                <c:pt idx="2">
                  <c:v>84.39</c:v>
                </c:pt>
                <c:pt idx="3">
                  <c:v>90.32</c:v>
                </c:pt>
                <c:pt idx="4">
                  <c:v>90.05</c:v>
                </c:pt>
              </c:numCache>
            </c:numRef>
          </c:val>
          <c:smooth val="0"/>
          <c:extLst>
            <c:ext xmlns:c16="http://schemas.microsoft.com/office/drawing/2014/chart" uri="{C3380CC4-5D6E-409C-BE32-E72D297353CC}">
              <c16:uniqueId val="{00000001-A337-461C-AD4A-FE7C281ECC7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50" zoomScale="145" zoomScaleNormal="14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茨城県　つくばみらい市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農業集落排水</v>
      </c>
      <c r="Q8" s="39"/>
      <c r="R8" s="39"/>
      <c r="S8" s="39"/>
      <c r="T8" s="39"/>
      <c r="U8" s="39"/>
      <c r="V8" s="39"/>
      <c r="W8" s="39" t="str">
        <f>データ!L6</f>
        <v>F1</v>
      </c>
      <c r="X8" s="39"/>
      <c r="Y8" s="39"/>
      <c r="Z8" s="39"/>
      <c r="AA8" s="39"/>
      <c r="AB8" s="39"/>
      <c r="AC8" s="39"/>
      <c r="AD8" s="40" t="str">
        <f>データ!$M$6</f>
        <v>非設置</v>
      </c>
      <c r="AE8" s="40"/>
      <c r="AF8" s="40"/>
      <c r="AG8" s="40"/>
      <c r="AH8" s="40"/>
      <c r="AI8" s="40"/>
      <c r="AJ8" s="40"/>
      <c r="AK8" s="3"/>
      <c r="AL8" s="41">
        <f>データ!S6</f>
        <v>53503</v>
      </c>
      <c r="AM8" s="41"/>
      <c r="AN8" s="41"/>
      <c r="AO8" s="41"/>
      <c r="AP8" s="41"/>
      <c r="AQ8" s="41"/>
      <c r="AR8" s="41"/>
      <c r="AS8" s="41"/>
      <c r="AT8" s="34">
        <f>データ!T6</f>
        <v>79.16</v>
      </c>
      <c r="AU8" s="34"/>
      <c r="AV8" s="34"/>
      <c r="AW8" s="34"/>
      <c r="AX8" s="34"/>
      <c r="AY8" s="34"/>
      <c r="AZ8" s="34"/>
      <c r="BA8" s="34"/>
      <c r="BB8" s="34">
        <f>データ!U6</f>
        <v>675.88</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77.47</v>
      </c>
      <c r="J10" s="34"/>
      <c r="K10" s="34"/>
      <c r="L10" s="34"/>
      <c r="M10" s="34"/>
      <c r="N10" s="34"/>
      <c r="O10" s="34"/>
      <c r="P10" s="34">
        <f>データ!P6</f>
        <v>8.82</v>
      </c>
      <c r="Q10" s="34"/>
      <c r="R10" s="34"/>
      <c r="S10" s="34"/>
      <c r="T10" s="34"/>
      <c r="U10" s="34"/>
      <c r="V10" s="34"/>
      <c r="W10" s="34">
        <f>データ!Q6</f>
        <v>94.88</v>
      </c>
      <c r="X10" s="34"/>
      <c r="Y10" s="34"/>
      <c r="Z10" s="34"/>
      <c r="AA10" s="34"/>
      <c r="AB10" s="34"/>
      <c r="AC10" s="34"/>
      <c r="AD10" s="41">
        <f>データ!R6</f>
        <v>2750</v>
      </c>
      <c r="AE10" s="41"/>
      <c r="AF10" s="41"/>
      <c r="AG10" s="41"/>
      <c r="AH10" s="41"/>
      <c r="AI10" s="41"/>
      <c r="AJ10" s="41"/>
      <c r="AK10" s="2"/>
      <c r="AL10" s="41">
        <f>データ!V6</f>
        <v>4730</v>
      </c>
      <c r="AM10" s="41"/>
      <c r="AN10" s="41"/>
      <c r="AO10" s="41"/>
      <c r="AP10" s="41"/>
      <c r="AQ10" s="41"/>
      <c r="AR10" s="41"/>
      <c r="AS10" s="41"/>
      <c r="AT10" s="34">
        <f>データ!W6</f>
        <v>3.53</v>
      </c>
      <c r="AU10" s="34"/>
      <c r="AV10" s="34"/>
      <c r="AW10" s="34"/>
      <c r="AX10" s="34"/>
      <c r="AY10" s="34"/>
      <c r="AZ10" s="34"/>
      <c r="BA10" s="34"/>
      <c r="BB10" s="34">
        <f>データ!X6</f>
        <v>1339.94</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113</v>
      </c>
      <c r="BM16" s="61"/>
      <c r="BN16" s="61"/>
      <c r="BO16" s="61"/>
      <c r="BP16" s="61"/>
      <c r="BQ16" s="61"/>
      <c r="BR16" s="61"/>
      <c r="BS16" s="61"/>
      <c r="BT16" s="61"/>
      <c r="BU16" s="61"/>
      <c r="BV16" s="61"/>
      <c r="BW16" s="61"/>
      <c r="BX16" s="61"/>
      <c r="BY16" s="61"/>
      <c r="BZ16" s="6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112</v>
      </c>
      <c r="BM47" s="61"/>
      <c r="BN47" s="61"/>
      <c r="BO47" s="61"/>
      <c r="BP47" s="61"/>
      <c r="BQ47" s="61"/>
      <c r="BR47" s="61"/>
      <c r="BS47" s="61"/>
      <c r="BT47" s="61"/>
      <c r="BU47" s="61"/>
      <c r="BV47" s="61"/>
      <c r="BW47" s="61"/>
      <c r="BX47" s="61"/>
      <c r="BY47" s="61"/>
      <c r="BZ47" s="6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15">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114</v>
      </c>
      <c r="BM66" s="61"/>
      <c r="BN66" s="61"/>
      <c r="BO66" s="61"/>
      <c r="BP66" s="61"/>
      <c r="BQ66" s="61"/>
      <c r="BR66" s="61"/>
      <c r="BS66" s="61"/>
      <c r="BT66" s="61"/>
      <c r="BU66" s="61"/>
      <c r="BV66" s="61"/>
      <c r="BW66" s="61"/>
      <c r="BX66" s="61"/>
      <c r="BY66" s="61"/>
      <c r="BZ66" s="6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wYTklgknmQYOFUQ6QYnuT7HxvabGdRUYW84jRS5Qy12YEjFp+NQtmpt6lhTnPe7KfOh2z+zEj0plv7oZ0chXjA==" saltValue="n5K7QiteYV30FJX46uEKBg=="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82350</v>
      </c>
      <c r="D6" s="19">
        <f t="shared" si="3"/>
        <v>46</v>
      </c>
      <c r="E6" s="19">
        <f t="shared" si="3"/>
        <v>17</v>
      </c>
      <c r="F6" s="19">
        <f t="shared" si="3"/>
        <v>5</v>
      </c>
      <c r="G6" s="19">
        <f t="shared" si="3"/>
        <v>0</v>
      </c>
      <c r="H6" s="19" t="str">
        <f t="shared" si="3"/>
        <v>茨城県　つくばみらい市</v>
      </c>
      <c r="I6" s="19" t="str">
        <f t="shared" si="3"/>
        <v>法適用</v>
      </c>
      <c r="J6" s="19" t="str">
        <f t="shared" si="3"/>
        <v>下水道事業</v>
      </c>
      <c r="K6" s="19" t="str">
        <f t="shared" si="3"/>
        <v>農業集落排水</v>
      </c>
      <c r="L6" s="19" t="str">
        <f t="shared" si="3"/>
        <v>F1</v>
      </c>
      <c r="M6" s="19" t="str">
        <f t="shared" si="3"/>
        <v>非設置</v>
      </c>
      <c r="N6" s="20" t="str">
        <f t="shared" si="3"/>
        <v>-</v>
      </c>
      <c r="O6" s="20">
        <f t="shared" si="3"/>
        <v>77.47</v>
      </c>
      <c r="P6" s="20">
        <f t="shared" si="3"/>
        <v>8.82</v>
      </c>
      <c r="Q6" s="20">
        <f t="shared" si="3"/>
        <v>94.88</v>
      </c>
      <c r="R6" s="20">
        <f t="shared" si="3"/>
        <v>2750</v>
      </c>
      <c r="S6" s="20">
        <f t="shared" si="3"/>
        <v>53503</v>
      </c>
      <c r="T6" s="20">
        <f t="shared" si="3"/>
        <v>79.16</v>
      </c>
      <c r="U6" s="20">
        <f t="shared" si="3"/>
        <v>675.88</v>
      </c>
      <c r="V6" s="20">
        <f t="shared" si="3"/>
        <v>4730</v>
      </c>
      <c r="W6" s="20">
        <f t="shared" si="3"/>
        <v>3.53</v>
      </c>
      <c r="X6" s="20">
        <f t="shared" si="3"/>
        <v>1339.94</v>
      </c>
      <c r="Y6" s="21" t="str">
        <f>IF(Y7="",NA(),Y7)</f>
        <v>-</v>
      </c>
      <c r="Z6" s="21">
        <f t="shared" ref="Z6:AH6" si="4">IF(Z7="",NA(),Z7)</f>
        <v>157.47999999999999</v>
      </c>
      <c r="AA6" s="21">
        <f t="shared" si="4"/>
        <v>141.16</v>
      </c>
      <c r="AB6" s="21">
        <f t="shared" si="4"/>
        <v>149.18</v>
      </c>
      <c r="AC6" s="21">
        <f t="shared" si="4"/>
        <v>134.97</v>
      </c>
      <c r="AD6" s="21" t="str">
        <f t="shared" si="4"/>
        <v>-</v>
      </c>
      <c r="AE6" s="21">
        <f t="shared" si="4"/>
        <v>106.07</v>
      </c>
      <c r="AF6" s="21">
        <f t="shared" si="4"/>
        <v>105.5</v>
      </c>
      <c r="AG6" s="21">
        <f t="shared" si="4"/>
        <v>103.07</v>
      </c>
      <c r="AH6" s="21">
        <f t="shared" si="4"/>
        <v>103.04</v>
      </c>
      <c r="AI6" s="20" t="str">
        <f>IF(AI7="","",IF(AI7="-","【-】","【"&amp;SUBSTITUTE(TEXT(AI7,"#,##0.00"),"-","△")&amp;"】"))</f>
        <v>【104.30】</v>
      </c>
      <c r="AJ6" s="21" t="str">
        <f>IF(AJ7="",NA(),AJ7)</f>
        <v>-</v>
      </c>
      <c r="AK6" s="20">
        <f t="shared" ref="AK6:AS6" si="5">IF(AK7="",NA(),AK7)</f>
        <v>0</v>
      </c>
      <c r="AL6" s="20">
        <f t="shared" si="5"/>
        <v>0</v>
      </c>
      <c r="AM6" s="20">
        <f t="shared" si="5"/>
        <v>0</v>
      </c>
      <c r="AN6" s="20">
        <f t="shared" si="5"/>
        <v>0</v>
      </c>
      <c r="AO6" s="21" t="str">
        <f t="shared" si="5"/>
        <v>-</v>
      </c>
      <c r="AP6" s="21">
        <f t="shared" si="5"/>
        <v>132.04</v>
      </c>
      <c r="AQ6" s="21">
        <f t="shared" si="5"/>
        <v>145.43</v>
      </c>
      <c r="AR6" s="21">
        <f t="shared" si="5"/>
        <v>120.64</v>
      </c>
      <c r="AS6" s="21">
        <f t="shared" si="5"/>
        <v>100.31</v>
      </c>
      <c r="AT6" s="20" t="str">
        <f>IF(AT7="","",IF(AT7="-","【-】","【"&amp;SUBSTITUTE(TEXT(AT7,"#,##0.00"),"-","△")&amp;"】"))</f>
        <v>【102.74】</v>
      </c>
      <c r="AU6" s="21" t="str">
        <f>IF(AU7="",NA(),AU7)</f>
        <v>-</v>
      </c>
      <c r="AV6" s="21">
        <f t="shared" ref="AV6:BD6" si="6">IF(AV7="",NA(),AV7)</f>
        <v>57.61</v>
      </c>
      <c r="AW6" s="21">
        <f t="shared" si="6"/>
        <v>68.989999999999995</v>
      </c>
      <c r="AX6" s="21">
        <f t="shared" si="6"/>
        <v>91.64</v>
      </c>
      <c r="AY6" s="21">
        <f t="shared" si="6"/>
        <v>102.31</v>
      </c>
      <c r="AZ6" s="21" t="str">
        <f t="shared" si="6"/>
        <v>-</v>
      </c>
      <c r="BA6" s="21">
        <f t="shared" si="6"/>
        <v>35.69</v>
      </c>
      <c r="BB6" s="21">
        <f t="shared" si="6"/>
        <v>38.4</v>
      </c>
      <c r="BC6" s="21">
        <f t="shared" si="6"/>
        <v>39.82</v>
      </c>
      <c r="BD6" s="21">
        <f t="shared" si="6"/>
        <v>41.03</v>
      </c>
      <c r="BE6" s="20" t="str">
        <f>IF(BE7="","",IF(BE7="-","【-】","【"&amp;SUBSTITUTE(TEXT(BE7,"#,##0.00"),"-","△")&amp;"】"))</f>
        <v>【47.19】</v>
      </c>
      <c r="BF6" s="21" t="str">
        <f>IF(BF7="",NA(),BF7)</f>
        <v>-</v>
      </c>
      <c r="BG6" s="21">
        <f t="shared" ref="BG6:BO6" si="7">IF(BG7="",NA(),BG7)</f>
        <v>2713.85</v>
      </c>
      <c r="BH6" s="21">
        <f t="shared" si="7"/>
        <v>2531.46</v>
      </c>
      <c r="BI6" s="21">
        <f t="shared" si="7"/>
        <v>2310.29</v>
      </c>
      <c r="BJ6" s="21">
        <f t="shared" si="7"/>
        <v>2083.38</v>
      </c>
      <c r="BK6" s="21" t="str">
        <f t="shared" si="7"/>
        <v>-</v>
      </c>
      <c r="BL6" s="21">
        <f t="shared" si="7"/>
        <v>791.76</v>
      </c>
      <c r="BM6" s="21">
        <f t="shared" si="7"/>
        <v>900.82</v>
      </c>
      <c r="BN6" s="21">
        <f t="shared" si="7"/>
        <v>743.31</v>
      </c>
      <c r="BO6" s="21">
        <f t="shared" si="7"/>
        <v>796.8</v>
      </c>
      <c r="BP6" s="20" t="str">
        <f>IF(BP7="","",IF(BP7="-","【-】","【"&amp;SUBSTITUTE(TEXT(BP7,"#,##0.00"),"-","△")&amp;"】"))</f>
        <v>【798.10】</v>
      </c>
      <c r="BQ6" s="21" t="str">
        <f>IF(BQ7="",NA(),BQ7)</f>
        <v>-</v>
      </c>
      <c r="BR6" s="21">
        <f t="shared" ref="BR6:BZ6" si="8">IF(BR7="",NA(),BR7)</f>
        <v>50.21</v>
      </c>
      <c r="BS6" s="21">
        <f t="shared" si="8"/>
        <v>44.8</v>
      </c>
      <c r="BT6" s="21">
        <f t="shared" si="8"/>
        <v>44.17</v>
      </c>
      <c r="BU6" s="21">
        <f t="shared" si="8"/>
        <v>39.72</v>
      </c>
      <c r="BV6" s="21" t="str">
        <f t="shared" si="8"/>
        <v>-</v>
      </c>
      <c r="BW6" s="21">
        <f t="shared" si="8"/>
        <v>56.26</v>
      </c>
      <c r="BX6" s="21">
        <f t="shared" si="8"/>
        <v>52.94</v>
      </c>
      <c r="BY6" s="21">
        <f t="shared" si="8"/>
        <v>61.15</v>
      </c>
      <c r="BZ6" s="21">
        <f t="shared" si="8"/>
        <v>58.41</v>
      </c>
      <c r="CA6" s="20" t="str">
        <f>IF(CA7="","",IF(CA7="-","【-】","【"&amp;SUBSTITUTE(TEXT(CA7,"#,##0.00"),"-","△")&amp;"】"))</f>
        <v>【54.51】</v>
      </c>
      <c r="CB6" s="21" t="str">
        <f>IF(CB7="",NA(),CB7)</f>
        <v>-</v>
      </c>
      <c r="CC6" s="21">
        <f t="shared" ref="CC6:CK6" si="9">IF(CC7="",NA(),CC7)</f>
        <v>267.17</v>
      </c>
      <c r="CD6" s="21">
        <f t="shared" si="9"/>
        <v>299.26</v>
      </c>
      <c r="CE6" s="21">
        <f t="shared" si="9"/>
        <v>302.95</v>
      </c>
      <c r="CF6" s="21">
        <f t="shared" si="9"/>
        <v>336.59</v>
      </c>
      <c r="CG6" s="21" t="str">
        <f t="shared" si="9"/>
        <v>-</v>
      </c>
      <c r="CH6" s="21">
        <f t="shared" si="9"/>
        <v>282.08999999999997</v>
      </c>
      <c r="CI6" s="21">
        <f t="shared" si="9"/>
        <v>303.27999999999997</v>
      </c>
      <c r="CJ6" s="21">
        <f t="shared" si="9"/>
        <v>250.43</v>
      </c>
      <c r="CK6" s="21">
        <f t="shared" si="9"/>
        <v>267.33999999999997</v>
      </c>
      <c r="CL6" s="20" t="str">
        <f>IF(CL7="","",IF(CL7="-","【-】","【"&amp;SUBSTITUTE(TEXT(CL7,"#,##0.00"),"-","△")&amp;"】"))</f>
        <v>【286.33】</v>
      </c>
      <c r="CM6" s="21" t="str">
        <f>IF(CM7="",NA(),CM7)</f>
        <v>-</v>
      </c>
      <c r="CN6" s="21">
        <f t="shared" ref="CN6:CV6" si="10">IF(CN7="",NA(),CN7)</f>
        <v>52.11</v>
      </c>
      <c r="CO6" s="21">
        <f t="shared" si="10"/>
        <v>47.89</v>
      </c>
      <c r="CP6" s="21">
        <f t="shared" si="10"/>
        <v>47.89</v>
      </c>
      <c r="CQ6" s="21">
        <f t="shared" si="10"/>
        <v>47.89</v>
      </c>
      <c r="CR6" s="21" t="str">
        <f t="shared" si="10"/>
        <v>-</v>
      </c>
      <c r="CS6" s="21">
        <f t="shared" si="10"/>
        <v>66.53</v>
      </c>
      <c r="CT6" s="21">
        <f t="shared" si="10"/>
        <v>52.35</v>
      </c>
      <c r="CU6" s="21">
        <f t="shared" si="10"/>
        <v>52.63</v>
      </c>
      <c r="CV6" s="21">
        <f t="shared" si="10"/>
        <v>52.34</v>
      </c>
      <c r="CW6" s="20" t="str">
        <f>IF(CW7="","",IF(CW7="-","【-】","【"&amp;SUBSTITUTE(TEXT(CW7,"#,##0.00"),"-","△")&amp;"】"))</f>
        <v>【49.92】</v>
      </c>
      <c r="CX6" s="21" t="str">
        <f>IF(CX7="",NA(),CX7)</f>
        <v>-</v>
      </c>
      <c r="CY6" s="21">
        <f t="shared" ref="CY6:DG6" si="11">IF(CY7="",NA(),CY7)</f>
        <v>87.86</v>
      </c>
      <c r="CZ6" s="21">
        <f t="shared" si="11"/>
        <v>87.86</v>
      </c>
      <c r="DA6" s="21">
        <f t="shared" si="11"/>
        <v>90</v>
      </c>
      <c r="DB6" s="21">
        <f t="shared" si="11"/>
        <v>90.53</v>
      </c>
      <c r="DC6" s="21" t="str">
        <f t="shared" si="11"/>
        <v>-</v>
      </c>
      <c r="DD6" s="21">
        <f t="shared" si="11"/>
        <v>84.67</v>
      </c>
      <c r="DE6" s="21">
        <f t="shared" si="11"/>
        <v>84.39</v>
      </c>
      <c r="DF6" s="21">
        <f t="shared" si="11"/>
        <v>90.32</v>
      </c>
      <c r="DG6" s="21">
        <f t="shared" si="11"/>
        <v>90.05</v>
      </c>
      <c r="DH6" s="20" t="str">
        <f>IF(DH7="","",IF(DH7="-","【-】","【"&amp;SUBSTITUTE(TEXT(DH7,"#,##0.00"),"-","△")&amp;"】"))</f>
        <v>【87.80】</v>
      </c>
      <c r="DI6" s="21" t="str">
        <f>IF(DI7="",NA(),DI7)</f>
        <v>-</v>
      </c>
      <c r="DJ6" s="21">
        <f t="shared" ref="DJ6:DR6" si="12">IF(DJ7="",NA(),DJ7)</f>
        <v>3.54</v>
      </c>
      <c r="DK6" s="21">
        <f t="shared" si="12"/>
        <v>7.01</v>
      </c>
      <c r="DL6" s="21">
        <f t="shared" si="12"/>
        <v>10.29</v>
      </c>
      <c r="DM6" s="21">
        <f t="shared" si="12"/>
        <v>13.45</v>
      </c>
      <c r="DN6" s="21" t="str">
        <f t="shared" si="12"/>
        <v>-</v>
      </c>
      <c r="DO6" s="21">
        <f t="shared" si="12"/>
        <v>21.85</v>
      </c>
      <c r="DP6" s="21">
        <f t="shared" si="12"/>
        <v>25.19</v>
      </c>
      <c r="DQ6" s="21">
        <f t="shared" si="12"/>
        <v>30.5</v>
      </c>
      <c r="DR6" s="21">
        <f t="shared" si="12"/>
        <v>30.49</v>
      </c>
      <c r="DS6" s="20" t="str">
        <f>IF(DS7="","",IF(DS7="-","【-】","【"&amp;SUBSTITUTE(TEXT(DS7,"#,##0.00"),"-","△")&amp;"】"))</f>
        <v>【28.46】</v>
      </c>
      <c r="DT6" s="21" t="str">
        <f>IF(DT7="",NA(),DT7)</f>
        <v>-</v>
      </c>
      <c r="DU6" s="20">
        <f t="shared" ref="DU6:EC6" si="13">IF(DU7="",NA(),DU7)</f>
        <v>0</v>
      </c>
      <c r="DV6" s="20">
        <f t="shared" si="13"/>
        <v>0</v>
      </c>
      <c r="DW6" s="20">
        <f t="shared" si="13"/>
        <v>0</v>
      </c>
      <c r="DX6" s="20">
        <f t="shared" si="13"/>
        <v>0</v>
      </c>
      <c r="DY6" s="21" t="str">
        <f t="shared" si="13"/>
        <v>-</v>
      </c>
      <c r="DZ6" s="20">
        <f t="shared" si="13"/>
        <v>0</v>
      </c>
      <c r="EA6" s="20">
        <f t="shared" si="13"/>
        <v>0</v>
      </c>
      <c r="EB6" s="20">
        <f t="shared" si="13"/>
        <v>0</v>
      </c>
      <c r="EC6" s="21">
        <f t="shared" si="13"/>
        <v>0.05</v>
      </c>
      <c r="ED6" s="20" t="str">
        <f>IF(ED7="","",IF(ED7="-","【-】","【"&amp;SUBSTITUTE(TEXT(ED7,"#,##0.00"),"-","△")&amp;"】"))</f>
        <v>【0.03】</v>
      </c>
      <c r="EE6" s="21" t="str">
        <f>IF(EE7="",NA(),EE7)</f>
        <v>-</v>
      </c>
      <c r="EF6" s="20">
        <f t="shared" ref="EF6:EN6" si="14">IF(EF7="",NA(),EF7)</f>
        <v>0</v>
      </c>
      <c r="EG6" s="20">
        <f t="shared" si="14"/>
        <v>0</v>
      </c>
      <c r="EH6" s="20">
        <f t="shared" si="14"/>
        <v>0</v>
      </c>
      <c r="EI6" s="20">
        <f t="shared" si="14"/>
        <v>0</v>
      </c>
      <c r="EJ6" s="21" t="str">
        <f t="shared" si="14"/>
        <v>-</v>
      </c>
      <c r="EK6" s="21">
        <f t="shared" si="14"/>
        <v>0.05</v>
      </c>
      <c r="EL6" s="21">
        <f t="shared" si="14"/>
        <v>0.03</v>
      </c>
      <c r="EM6" s="21">
        <f t="shared" si="14"/>
        <v>0.02</v>
      </c>
      <c r="EN6" s="21">
        <f t="shared" si="14"/>
        <v>0.02</v>
      </c>
      <c r="EO6" s="20" t="str">
        <f>IF(EO7="","",IF(EO7="-","【-】","【"&amp;SUBSTITUTE(TEXT(EO7,"#,##0.00"),"-","△")&amp;"】"))</f>
        <v>【0.02】</v>
      </c>
    </row>
    <row r="7" spans="1:148" s="22" customFormat="1" x14ac:dyDescent="0.15">
      <c r="A7" s="14"/>
      <c r="B7" s="23">
        <v>2024</v>
      </c>
      <c r="C7" s="23">
        <v>82350</v>
      </c>
      <c r="D7" s="23">
        <v>46</v>
      </c>
      <c r="E7" s="23">
        <v>17</v>
      </c>
      <c r="F7" s="23">
        <v>5</v>
      </c>
      <c r="G7" s="23">
        <v>0</v>
      </c>
      <c r="H7" s="23" t="s">
        <v>96</v>
      </c>
      <c r="I7" s="23" t="s">
        <v>97</v>
      </c>
      <c r="J7" s="23" t="s">
        <v>98</v>
      </c>
      <c r="K7" s="23" t="s">
        <v>99</v>
      </c>
      <c r="L7" s="23" t="s">
        <v>100</v>
      </c>
      <c r="M7" s="23" t="s">
        <v>101</v>
      </c>
      <c r="N7" s="24" t="s">
        <v>102</v>
      </c>
      <c r="O7" s="24">
        <v>77.47</v>
      </c>
      <c r="P7" s="24">
        <v>8.82</v>
      </c>
      <c r="Q7" s="24">
        <v>94.88</v>
      </c>
      <c r="R7" s="24">
        <v>2750</v>
      </c>
      <c r="S7" s="24">
        <v>53503</v>
      </c>
      <c r="T7" s="24">
        <v>79.16</v>
      </c>
      <c r="U7" s="24">
        <v>675.88</v>
      </c>
      <c r="V7" s="24">
        <v>4730</v>
      </c>
      <c r="W7" s="24">
        <v>3.53</v>
      </c>
      <c r="X7" s="24">
        <v>1339.94</v>
      </c>
      <c r="Y7" s="24" t="s">
        <v>102</v>
      </c>
      <c r="Z7" s="24">
        <v>157.47999999999999</v>
      </c>
      <c r="AA7" s="24">
        <v>141.16</v>
      </c>
      <c r="AB7" s="24">
        <v>149.18</v>
      </c>
      <c r="AC7" s="24">
        <v>134.97</v>
      </c>
      <c r="AD7" s="24" t="s">
        <v>102</v>
      </c>
      <c r="AE7" s="24">
        <v>106.07</v>
      </c>
      <c r="AF7" s="24">
        <v>105.5</v>
      </c>
      <c r="AG7" s="24">
        <v>103.07</v>
      </c>
      <c r="AH7" s="24">
        <v>103.04</v>
      </c>
      <c r="AI7" s="24">
        <v>104.3</v>
      </c>
      <c r="AJ7" s="24" t="s">
        <v>102</v>
      </c>
      <c r="AK7" s="24">
        <v>0</v>
      </c>
      <c r="AL7" s="24">
        <v>0</v>
      </c>
      <c r="AM7" s="24">
        <v>0</v>
      </c>
      <c r="AN7" s="24">
        <v>0</v>
      </c>
      <c r="AO7" s="24" t="s">
        <v>102</v>
      </c>
      <c r="AP7" s="24">
        <v>132.04</v>
      </c>
      <c r="AQ7" s="24">
        <v>145.43</v>
      </c>
      <c r="AR7" s="24">
        <v>120.64</v>
      </c>
      <c r="AS7" s="24">
        <v>100.31</v>
      </c>
      <c r="AT7" s="24">
        <v>102.74</v>
      </c>
      <c r="AU7" s="24" t="s">
        <v>102</v>
      </c>
      <c r="AV7" s="24">
        <v>57.61</v>
      </c>
      <c r="AW7" s="24">
        <v>68.989999999999995</v>
      </c>
      <c r="AX7" s="24">
        <v>91.64</v>
      </c>
      <c r="AY7" s="24">
        <v>102.31</v>
      </c>
      <c r="AZ7" s="24" t="s">
        <v>102</v>
      </c>
      <c r="BA7" s="24">
        <v>35.69</v>
      </c>
      <c r="BB7" s="24">
        <v>38.4</v>
      </c>
      <c r="BC7" s="24">
        <v>39.82</v>
      </c>
      <c r="BD7" s="24">
        <v>41.03</v>
      </c>
      <c r="BE7" s="24">
        <v>47.19</v>
      </c>
      <c r="BF7" s="24" t="s">
        <v>102</v>
      </c>
      <c r="BG7" s="24">
        <v>2713.85</v>
      </c>
      <c r="BH7" s="24">
        <v>2531.46</v>
      </c>
      <c r="BI7" s="24">
        <v>2310.29</v>
      </c>
      <c r="BJ7" s="24">
        <v>2083.38</v>
      </c>
      <c r="BK7" s="24" t="s">
        <v>102</v>
      </c>
      <c r="BL7" s="24">
        <v>791.76</v>
      </c>
      <c r="BM7" s="24">
        <v>900.82</v>
      </c>
      <c r="BN7" s="24">
        <v>743.31</v>
      </c>
      <c r="BO7" s="24">
        <v>796.8</v>
      </c>
      <c r="BP7" s="24">
        <v>798.1</v>
      </c>
      <c r="BQ7" s="24" t="s">
        <v>102</v>
      </c>
      <c r="BR7" s="24">
        <v>50.21</v>
      </c>
      <c r="BS7" s="24">
        <v>44.8</v>
      </c>
      <c r="BT7" s="24">
        <v>44.17</v>
      </c>
      <c r="BU7" s="24">
        <v>39.72</v>
      </c>
      <c r="BV7" s="24" t="s">
        <v>102</v>
      </c>
      <c r="BW7" s="24">
        <v>56.26</v>
      </c>
      <c r="BX7" s="24">
        <v>52.94</v>
      </c>
      <c r="BY7" s="24">
        <v>61.15</v>
      </c>
      <c r="BZ7" s="24">
        <v>58.41</v>
      </c>
      <c r="CA7" s="24">
        <v>54.51</v>
      </c>
      <c r="CB7" s="24" t="s">
        <v>102</v>
      </c>
      <c r="CC7" s="24">
        <v>267.17</v>
      </c>
      <c r="CD7" s="24">
        <v>299.26</v>
      </c>
      <c r="CE7" s="24">
        <v>302.95</v>
      </c>
      <c r="CF7" s="24">
        <v>336.59</v>
      </c>
      <c r="CG7" s="24" t="s">
        <v>102</v>
      </c>
      <c r="CH7" s="24">
        <v>282.08999999999997</v>
      </c>
      <c r="CI7" s="24">
        <v>303.27999999999997</v>
      </c>
      <c r="CJ7" s="24">
        <v>250.43</v>
      </c>
      <c r="CK7" s="24">
        <v>267.33999999999997</v>
      </c>
      <c r="CL7" s="24">
        <v>286.33</v>
      </c>
      <c r="CM7" s="24" t="s">
        <v>102</v>
      </c>
      <c r="CN7" s="24">
        <v>52.11</v>
      </c>
      <c r="CO7" s="24">
        <v>47.89</v>
      </c>
      <c r="CP7" s="24">
        <v>47.89</v>
      </c>
      <c r="CQ7" s="24">
        <v>47.89</v>
      </c>
      <c r="CR7" s="24" t="s">
        <v>102</v>
      </c>
      <c r="CS7" s="24">
        <v>66.53</v>
      </c>
      <c r="CT7" s="24">
        <v>52.35</v>
      </c>
      <c r="CU7" s="24">
        <v>52.63</v>
      </c>
      <c r="CV7" s="24">
        <v>52.34</v>
      </c>
      <c r="CW7" s="24">
        <v>49.92</v>
      </c>
      <c r="CX7" s="24" t="s">
        <v>102</v>
      </c>
      <c r="CY7" s="24">
        <v>87.86</v>
      </c>
      <c r="CZ7" s="24">
        <v>87.86</v>
      </c>
      <c r="DA7" s="24">
        <v>90</v>
      </c>
      <c r="DB7" s="24">
        <v>90.53</v>
      </c>
      <c r="DC7" s="24" t="s">
        <v>102</v>
      </c>
      <c r="DD7" s="24">
        <v>84.67</v>
      </c>
      <c r="DE7" s="24">
        <v>84.39</v>
      </c>
      <c r="DF7" s="24">
        <v>90.32</v>
      </c>
      <c r="DG7" s="24">
        <v>90.05</v>
      </c>
      <c r="DH7" s="24">
        <v>87.8</v>
      </c>
      <c r="DI7" s="24" t="s">
        <v>102</v>
      </c>
      <c r="DJ7" s="24">
        <v>3.54</v>
      </c>
      <c r="DK7" s="24">
        <v>7.01</v>
      </c>
      <c r="DL7" s="24">
        <v>10.29</v>
      </c>
      <c r="DM7" s="24">
        <v>13.45</v>
      </c>
      <c r="DN7" s="24" t="s">
        <v>102</v>
      </c>
      <c r="DO7" s="24">
        <v>21.85</v>
      </c>
      <c r="DP7" s="24">
        <v>25.19</v>
      </c>
      <c r="DQ7" s="24">
        <v>30.5</v>
      </c>
      <c r="DR7" s="24">
        <v>30.49</v>
      </c>
      <c r="DS7" s="24">
        <v>28.46</v>
      </c>
      <c r="DT7" s="24" t="s">
        <v>102</v>
      </c>
      <c r="DU7" s="24">
        <v>0</v>
      </c>
      <c r="DV7" s="24">
        <v>0</v>
      </c>
      <c r="DW7" s="24">
        <v>0</v>
      </c>
      <c r="DX7" s="24">
        <v>0</v>
      </c>
      <c r="DY7" s="24" t="s">
        <v>102</v>
      </c>
      <c r="DZ7" s="24">
        <v>0</v>
      </c>
      <c r="EA7" s="24">
        <v>0</v>
      </c>
      <c r="EB7" s="24">
        <v>0</v>
      </c>
      <c r="EC7" s="24">
        <v>0.05</v>
      </c>
      <c r="ED7" s="24">
        <v>0.03</v>
      </c>
      <c r="EE7" s="24" t="s">
        <v>102</v>
      </c>
      <c r="EF7" s="24">
        <v>0</v>
      </c>
      <c r="EG7" s="24">
        <v>0</v>
      </c>
      <c r="EH7" s="24">
        <v>0</v>
      </c>
      <c r="EI7" s="24">
        <v>0</v>
      </c>
      <c r="EJ7" s="24" t="s">
        <v>102</v>
      </c>
      <c r="EK7" s="24">
        <v>0.05</v>
      </c>
      <c r="EL7" s="24">
        <v>0.03</v>
      </c>
      <c r="EM7" s="24">
        <v>0.02</v>
      </c>
      <c r="EN7" s="24">
        <v>0.02</v>
      </c>
      <c r="EO7" s="24">
        <v>0.02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cp:lastPrinted>2026-01-26T08:01:24Z</cp:lastPrinted>
  <dcterms:created xsi:type="dcterms:W3CDTF">2025-12-23T06:17:51Z</dcterms:created>
  <dcterms:modified xsi:type="dcterms:W3CDTF">2026-02-26T07:08:23Z</dcterms:modified>
  <cp:category/>
</cp:coreProperties>
</file>