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1_公共下水道\"/>
    </mc:Choice>
  </mc:AlternateContent>
  <xr:revisionPtr revIDLastSave="0" documentId="8_{7386D92F-26B5-4446-B00B-F1317BBC0DAD}" xr6:coauthVersionLast="47" xr6:coauthVersionMax="47" xr10:uidLastSave="{00000000-0000-0000-0000-000000000000}"/>
  <workbookProtection workbookAlgorithmName="SHA-512" workbookHashValue="BwB+pFmwgJ9F0Pnt66dZmF4lXbFCRDhsVW8HBsRZ3trJrA4yJmUORPQjMgbZxhhUvxYAnwYzyTSblYMcNuy89w==" workbookSaltValue="GbLYS+OlZ9+gxTxm4nEbKA=="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BB8" i="4" s="1"/>
  <c r="T6" i="5"/>
  <c r="S6" i="5"/>
  <c r="AL8" i="4" s="1"/>
  <c r="R6" i="5"/>
  <c r="AD10" i="4" s="1"/>
  <c r="Q6" i="5"/>
  <c r="W10" i="4" s="1"/>
  <c r="P6" i="5"/>
  <c r="O6" i="5"/>
  <c r="I10" i="4" s="1"/>
  <c r="N6" i="5"/>
  <c r="B10" i="4" s="1"/>
  <c r="M6" i="5"/>
  <c r="AD8" i="4" s="1"/>
  <c r="L6" i="5"/>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H85" i="4"/>
  <c r="G85" i="4"/>
  <c r="E85" i="4"/>
  <c r="BB10" i="4"/>
  <c r="P10" i="4"/>
  <c r="AT8" i="4"/>
  <c r="W8" i="4"/>
  <c r="B6" i="4"/>
</calcChain>
</file>

<file path=xl/sharedStrings.xml><?xml version="1.0" encoding="utf-8"?>
<sst xmlns="http://schemas.openxmlformats.org/spreadsheetml/2006/main" count="231" uniqueCount="116">
  <si>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</si>
  <si>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</si>
  <si>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</si>
  <si>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</si>
  <si>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</si>
  <si>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</si>
  <si>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</si>
  <si>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</si>
  <si>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</si>
  <si>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</si>
  <si>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</si>
  <si>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</si>
  <si>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</si>
  <si>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</si>
  <si>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</si>
  <si>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</si>
  <si>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</si>
  <si>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</si>
  <si>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</si>
  <si>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</si>
  <si>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</si>
  <si>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</si>
  <si>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</si>
  <si>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</si>
  <si>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</si>
  <si>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</si>
  <si>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</si>
  <si>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</si>
  <si>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</si>
  <si>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</si>
  <si>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</si>
  <si>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</si>
  <si>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</si>
  <si>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</si>
  <si>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</si>
  <si>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</si>
  <si>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</si>
  <si>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</si>
  <si>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</si>
  <si>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</si>
  <si>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</si>
  <si>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</si>
  <si>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</si>
  <si>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</si>
  <si>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</si>
  <si>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</si>
  <si>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</si>
  <si>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</si>
  <si>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</si>
  <si>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</si>
  <si>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</si>
  <si>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</si>
  <si>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</si>
  <si>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</si>
  <si>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</si>
  <si>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</si>
  <si>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</si>
  <si>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</si>
  <si>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</si>
  <si>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</si>
  <si>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</si>
  <si>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</si>
  <si>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</si>
  <si>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</si>
  <si>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</si>
  <si>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</si>
  <si>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</si>
  <si>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</si>
  <si>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</si>
  <si>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</si>
  <si>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</si>
  <si>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</si>
  <si>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</si>
  <si>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</si>
  <si>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</si>
  <si>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</si>
  <si>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</si>
  <si>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</si>
  <si>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</si>
  <si>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</si>
  <si>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</si>
  <si>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</si>
  <si>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</si>
  <si>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</si>
  <si>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</si>
  <si>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</si>
  <si>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</si>
  <si>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</si>
  <si>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</si>
  <si>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</si>
  <si>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</si>
  <si>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</si>
  <si>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</si>
  <si>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</si>
  <si>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</si>
  <si>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</si>
  <si>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鉾田市</t>
  </si>
  <si>
    <t>法適用</t>
  </si>
  <si>
    <t>下水道事業</t>
  </si>
  <si>
    <t>公共下水道</t>
  </si>
  <si>
    <t>Cd3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</si>
  <si>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</si>
  <si>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</si>
  <si>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</si>
  <si>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</si>
  <si>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</si>
  <si>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</si>
  <si>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</si>
  <si>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</si>
  <si>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</si>
  <si>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</si>
  <si>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</si>
  <si>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</si>
  <si>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平成17年3月に事業着手し、平成25年4月に第1期地区が供用開始した比較的新しい施設なので、管渠については老朽箇所はないが、電気機械設備等の耐用年数が短い資産については、定期的な点検や修繕により長寿命化を図っている。</t>
    <phoneticPr fontId="4"/>
  </si>
  <si>
    <t>①　使用料収入、一般会計繰入金等の収益で維持管理費や企業債支払利息はほぼ賄えている。ただし、経費回収率は約50％なので収益の大部分は一般会計からの繰入金となっている。
③　流動資産（現金等）が流動負債（1年以内の支払額）に対して約2.3倍あり、短期的な債務に対する支払能力は確保されている。
④　企業債は一般会計が負担することとしているので、比率は0％となっている。
⑤　供用開始から間もないため、今後、経費回収率の増加を見込んでいる。前年度と比較すると、使用料収入が増加したが、職員給与費や補助金等の増加により汚水処理費が増加したことから、経費回収率は昨年度と同水準となった。使用料収入で賄えない費用については、一般会計繰入金を充当している。
⑥　接続者の増加に伴い年間有収水量が増加したが、職員給与費や補助金等の増加により汚水処理費も増加しており、前年度と比較すると汚水処理原価が微増となった。現在も管渠整備を継続しており、有収水量の増加が見込まれていることから、今後低下していくと思われる。
⑦　下水道接続が増加し、管渠整備も継続していることから処理水量も増加し、施設利用率が増加している。しかし、事業認可を受けている未整備処理施設があることから、引き続き接続率の向上を図り施設利用率向上に取組む必要がある。
⑧　接続率増加に伴い汚水処理人口は増えており、一方で処理区域内人口が減少したことにより、水洗化率は微増となった。</t>
    <rPh sb="203" eb="205">
      <t>イッポウ</t>
    </rPh>
    <rPh sb="212" eb="214">
      <t>ゾウカ</t>
    </rPh>
    <rPh sb="223" eb="225">
      <t>ゾウカ</t>
    </rPh>
    <rPh sb="240" eb="242">
      <t>ショクイン</t>
    </rPh>
    <rPh sb="242" eb="244">
      <t>キュウヨ</t>
    </rPh>
    <rPh sb="244" eb="245">
      <t>ヒ</t>
    </rPh>
    <rPh sb="277" eb="280">
      <t>サクネンド</t>
    </rPh>
    <rPh sb="281" eb="284">
      <t>ドウスイジュン</t>
    </rPh>
    <rPh sb="293" eb="295">
      <t>ゾウカ</t>
    </rPh>
    <rPh sb="304" eb="306">
      <t>ゾウカ</t>
    </rPh>
    <rPh sb="329" eb="331">
      <t>ジョウショウ</t>
    </rPh>
    <rPh sb="336" eb="340">
      <t>カンキョセイビ</t>
    </rPh>
    <rPh sb="341" eb="343">
      <t>ケイゾク</t>
    </rPh>
    <rPh sb="347" eb="351">
      <t>ショクインキュウヨ</t>
    </rPh>
    <rPh sb="351" eb="352">
      <t>ヒ</t>
    </rPh>
    <rPh sb="356" eb="357">
      <t>トウ</t>
    </rPh>
    <rPh sb="376" eb="380">
      <t>ユウシュウスイリョウ</t>
    </rPh>
    <rPh sb="381" eb="383">
      <t>ゾウカ</t>
    </rPh>
    <rPh sb="388" eb="390">
      <t>ミコ</t>
    </rPh>
    <rPh sb="392" eb="394">
      <t>ビゾウ</t>
    </rPh>
    <rPh sb="399" eb="401">
      <t>ゲンザイ</t>
    </rPh>
    <rPh sb="402" eb="406">
      <t>カンキョセイビ</t>
    </rPh>
    <rPh sb="407" eb="409">
      <t>ケイゾク</t>
    </rPh>
    <rPh sb="414" eb="418">
      <t>ユウシュウスイリョウ</t>
    </rPh>
    <rPh sb="419" eb="421">
      <t>ゾウカ</t>
    </rPh>
    <rPh sb="422" eb="424">
      <t>ミコ</t>
    </rPh>
    <rPh sb="434" eb="436">
      <t>コンゴ</t>
    </rPh>
    <rPh sb="436" eb="438">
      <t>テイカ</t>
    </rPh>
    <rPh sb="443" eb="444">
      <t>オモ</t>
    </rPh>
    <rPh sb="555" eb="557">
      <t>ゲンショウ</t>
    </rPh>
    <rPh sb="564" eb="566">
      <t>ビゾウ</t>
    </rPh>
    <rPh sb="581" eb="583">
      <t>イッポウ</t>
    </rPh>
    <phoneticPr fontId="4"/>
  </si>
  <si>
    <t>　下水道接続者の増加により有収水量と料金収入が徐々に増えているが、職員給与費や補助金等の支出の増加により汚水処理費も増加しており、経費回収率や汚水処理原価に軽度の悪化が見られた。引き続き接続推進を図るとともに汚水処理費の抑制に努める必要がある。
　当市においても人口減少が見られるが、管渠整備を継続していることから水洗化率はわずかに上昇を続けている。しかし、経費回収率の数値からもわかるように、収益の大部分は一般会計からの繰入金に頼っているので、水洗化率のさらなる向上を図り、料金収入の増加を目指す。
　汚水処理原価、維持管理費については、有収水量が増加傾向にあるとはいえ、類似団体平均を下回っているため、維持管理費の削減や接続率の向上により経営の改善を図る必要がある。</t>
    <rPh sb="74" eb="76">
      <t>ケイド</t>
    </rPh>
    <rPh sb="80" eb="81">
      <t>ミ</t>
    </rPh>
    <rPh sb="85" eb="86">
      <t>ヒ</t>
    </rPh>
    <rPh sb="87" eb="88">
      <t>ツヅ</t>
    </rPh>
    <rPh sb="89" eb="91">
      <t>セツゾク</t>
    </rPh>
    <rPh sb="91" eb="93">
      <t>スイシン</t>
    </rPh>
    <rPh sb="94" eb="95">
      <t>ハカ</t>
    </rPh>
    <rPh sb="109" eb="110">
      <t>ツト</t>
    </rPh>
    <rPh sb="112" eb="114">
      <t>ヒツヨウ</t>
    </rPh>
    <rPh sb="231" eb="232">
      <t>ハカ</t>
    </rPh>
    <rPh sb="242" eb="244">
      <t>メザ</t>
    </rPh>
    <rPh sb="248" eb="252">
      <t>オスイショリ</t>
    </rPh>
    <rPh sb="252" eb="254">
      <t>ゲンカ</t>
    </rPh>
    <rPh sb="273" eb="275">
      <t>ケイコウ</t>
    </rPh>
    <rPh sb="283" eb="287">
      <t>ルイジダンタイ</t>
    </rPh>
    <rPh sb="287" eb="289">
      <t>ヘイキン</t>
    </rPh>
    <rPh sb="290" eb="292">
      <t>シタマワ</t>
    </rPh>
    <rPh sb="299" eb="304">
      <t>イジカンリヒ</t>
    </rPh>
    <rPh sb="325" eb="32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</si>
</sst>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43C-48B5-B440-03B31F0AAF17}"/>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formatCode="#,##0.00;&quot;△&quot;#,##0.00;&quot;-&quot;">
                  <c:v>3.35</c:v>
                </c:pt>
                <c:pt idx="3" formatCode="#,##0.00;&quot;△&quot;#,##0.00;&quot;-&quot;">
                  <c:v>1.24</c:v>
                </c:pt>
                <c:pt idx="4" formatCode="#,##0.00;&quot;△&quot;#,##0.00;&quot;-&quot;">
                  <c:v>1.04</c:v>
                </c:pt>
              </c:numCache>
            </c:numRef>
          </c:val>
          <c:smooth val="0"/>
          <c:extLst>
            <c:ext xmlns:c16="http://schemas.microsoft.com/office/drawing/2014/chart" uri="{C3380CC4-5D6E-409C-BE32-E72D297353CC}">
              <c16:uniqueId val="{00000001-F43C-48B5-B440-03B31F0AAF17}"/>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98.63</c:v>
                </c:pt>
                <c:pt idx="1">
                  <c:v>98.16</c:v>
                </c:pt>
                <c:pt idx="2">
                  <c:v>100.19</c:v>
                </c:pt>
                <c:pt idx="3">
                  <c:v>100.07</c:v>
                </c:pt>
                <c:pt idx="4">
                  <c:v>100.12</c:v>
                </c:pt>
              </c:numCache>
            </c:numRef>
          </c:val>
          <c:extLst>
            <c:ext xmlns:c16="http://schemas.microsoft.com/office/drawing/2014/chart" uri="{C3380CC4-5D6E-409C-BE32-E72D297353CC}">
              <c16:uniqueId val="{00000000-1C18-4D5F-A3FA-E7C0B27BDF5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98.59</c:v>
                </c:pt>
                <c:pt idx="1">
                  <c:v>105.85</c:v>
                </c:pt>
                <c:pt idx="2">
                  <c:v>108.08</c:v>
                </c:pt>
                <c:pt idx="3">
                  <c:v>110.77</c:v>
                </c:pt>
                <c:pt idx="4">
                  <c:v>100.3</c:v>
                </c:pt>
              </c:numCache>
            </c:numRef>
          </c:val>
          <c:smooth val="0"/>
          <c:extLst>
            <c:ext xmlns:c16="http://schemas.microsoft.com/office/drawing/2014/chart" uri="{C3380CC4-5D6E-409C-BE32-E72D297353CC}">
              <c16:uniqueId val="{00000001-1C18-4D5F-A3FA-E7C0B27BDF5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2.68</c:v>
                </c:pt>
                <c:pt idx="1">
                  <c:v>5.21</c:v>
                </c:pt>
                <c:pt idx="2">
                  <c:v>7.63</c:v>
                </c:pt>
                <c:pt idx="3">
                  <c:v>9.69</c:v>
                </c:pt>
                <c:pt idx="4">
                  <c:v>11.94</c:v>
                </c:pt>
              </c:numCache>
            </c:numRef>
          </c:val>
          <c:extLst>
            <c:ext xmlns:c16="http://schemas.microsoft.com/office/drawing/2014/chart" uri="{C3380CC4-5D6E-409C-BE32-E72D297353CC}">
              <c16:uniqueId val="{00000000-DA02-4EF9-8693-33C9A0DE2C7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10.82</c:v>
                </c:pt>
                <c:pt idx="1">
                  <c:v>15.36</c:v>
                </c:pt>
                <c:pt idx="2">
                  <c:v>13.17</c:v>
                </c:pt>
                <c:pt idx="3">
                  <c:v>15.94</c:v>
                </c:pt>
                <c:pt idx="4">
                  <c:v>17.649999999999999</c:v>
                </c:pt>
              </c:numCache>
            </c:numRef>
          </c:val>
          <c:smooth val="0"/>
          <c:extLst>
            <c:ext xmlns:c16="http://schemas.microsoft.com/office/drawing/2014/chart" uri="{C3380CC4-5D6E-409C-BE32-E72D297353CC}">
              <c16:uniqueId val="{00000001-DA02-4EF9-8693-33C9A0DE2C7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067-46D8-BD38-068F5D4FAFC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067-46D8-BD38-068F5D4FAFC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AEC-4A92-A838-551D4AFD4E9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79.680000000000007</c:v>
                </c:pt>
                <c:pt idx="1">
                  <c:v>106.88</c:v>
                </c:pt>
                <c:pt idx="2">
                  <c:v>15</c:v>
                </c:pt>
                <c:pt idx="3">
                  <c:v>5.61</c:v>
                </c:pt>
                <c:pt idx="4">
                  <c:v>9.0500000000000007</c:v>
                </c:pt>
              </c:numCache>
            </c:numRef>
          </c:val>
          <c:smooth val="0"/>
          <c:extLst>
            <c:ext xmlns:c16="http://schemas.microsoft.com/office/drawing/2014/chart" uri="{C3380CC4-5D6E-409C-BE32-E72D297353CC}">
              <c16:uniqueId val="{00000001-5AEC-4A92-A838-551D4AFD4E9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353.22</c:v>
                </c:pt>
                <c:pt idx="1">
                  <c:v>311.62</c:v>
                </c:pt>
                <c:pt idx="2">
                  <c:v>246.79</c:v>
                </c:pt>
                <c:pt idx="3">
                  <c:v>251.84</c:v>
                </c:pt>
                <c:pt idx="4">
                  <c:v>230.66</c:v>
                </c:pt>
              </c:numCache>
            </c:numRef>
          </c:val>
          <c:extLst>
            <c:ext xmlns:c16="http://schemas.microsoft.com/office/drawing/2014/chart" uri="{C3380CC4-5D6E-409C-BE32-E72D297353CC}">
              <c16:uniqueId val="{00000000-0B9D-4AFC-AD05-C94EA439B44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183.7</c:v>
                </c:pt>
                <c:pt idx="1">
                  <c:v>157.30000000000001</c:v>
                </c:pt>
                <c:pt idx="2">
                  <c:v>224.97</c:v>
                </c:pt>
                <c:pt idx="3">
                  <c:v>189.51</c:v>
                </c:pt>
                <c:pt idx="4">
                  <c:v>140.30000000000001</c:v>
                </c:pt>
              </c:numCache>
            </c:numRef>
          </c:val>
          <c:smooth val="0"/>
          <c:extLst>
            <c:ext xmlns:c16="http://schemas.microsoft.com/office/drawing/2014/chart" uri="{C3380CC4-5D6E-409C-BE32-E72D297353CC}">
              <c16:uniqueId val="{00000001-0B9D-4AFC-AD05-C94EA439B44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8EC-4D43-AAB4-F17D7794C09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560.16</c:v>
                </c:pt>
                <c:pt idx="1">
                  <c:v>954.29</c:v>
                </c:pt>
                <c:pt idx="2">
                  <c:v>1332.23</c:v>
                </c:pt>
                <c:pt idx="3">
                  <c:v>1414.79</c:v>
                </c:pt>
                <c:pt idx="4">
                  <c:v>687.18</c:v>
                </c:pt>
              </c:numCache>
            </c:numRef>
          </c:val>
          <c:smooth val="0"/>
          <c:extLst>
            <c:ext xmlns:c16="http://schemas.microsoft.com/office/drawing/2014/chart" uri="{C3380CC4-5D6E-409C-BE32-E72D297353CC}">
              <c16:uniqueId val="{00000001-C8EC-4D43-AAB4-F17D7794C09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34.93</c:v>
                </c:pt>
                <c:pt idx="1">
                  <c:v>34.86</c:v>
                </c:pt>
                <c:pt idx="2">
                  <c:v>46.63</c:v>
                </c:pt>
                <c:pt idx="3">
                  <c:v>49.76</c:v>
                </c:pt>
                <c:pt idx="4">
                  <c:v>49.58</c:v>
                </c:pt>
              </c:numCache>
            </c:numRef>
          </c:val>
          <c:extLst>
            <c:ext xmlns:c16="http://schemas.microsoft.com/office/drawing/2014/chart" uri="{C3380CC4-5D6E-409C-BE32-E72D297353CC}">
              <c16:uniqueId val="{00000000-B1A4-4054-98B9-8B04D7AFFF1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30.88</c:v>
                </c:pt>
                <c:pt idx="1">
                  <c:v>34.03</c:v>
                </c:pt>
                <c:pt idx="2">
                  <c:v>26.53</c:v>
                </c:pt>
                <c:pt idx="3">
                  <c:v>25.29</c:v>
                </c:pt>
                <c:pt idx="4">
                  <c:v>19.05</c:v>
                </c:pt>
              </c:numCache>
            </c:numRef>
          </c:val>
          <c:smooth val="0"/>
          <c:extLst>
            <c:ext xmlns:c16="http://schemas.microsoft.com/office/drawing/2014/chart" uri="{C3380CC4-5D6E-409C-BE32-E72D297353CC}">
              <c16:uniqueId val="{00000001-B1A4-4054-98B9-8B04D7AFFF1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481.88</c:v>
                </c:pt>
                <c:pt idx="1">
                  <c:v>485.48</c:v>
                </c:pt>
                <c:pt idx="2">
                  <c:v>365.94</c:v>
                </c:pt>
                <c:pt idx="3">
                  <c:v>347.89</c:v>
                </c:pt>
                <c:pt idx="4">
                  <c:v>354.97</c:v>
                </c:pt>
              </c:numCache>
            </c:numRef>
          </c:val>
          <c:extLst>
            <c:ext xmlns:c16="http://schemas.microsoft.com/office/drawing/2014/chart" uri="{C3380CC4-5D6E-409C-BE32-E72D297353CC}">
              <c16:uniqueId val="{00000000-4E33-4609-BD18-548AA79BCEB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525.91999999999996</c:v>
                </c:pt>
                <c:pt idx="1">
                  <c:v>470.79</c:v>
                </c:pt>
                <c:pt idx="2">
                  <c:v>628.99</c:v>
                </c:pt>
                <c:pt idx="3">
                  <c:v>617.20000000000005</c:v>
                </c:pt>
                <c:pt idx="4">
                  <c:v>786.5</c:v>
                </c:pt>
              </c:numCache>
            </c:numRef>
          </c:val>
          <c:smooth val="0"/>
          <c:extLst>
            <c:ext xmlns:c16="http://schemas.microsoft.com/office/drawing/2014/chart" uri="{C3380CC4-5D6E-409C-BE32-E72D297353CC}">
              <c16:uniqueId val="{00000001-4E33-4609-BD18-548AA79BCEB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39</c:v>
                </c:pt>
                <c:pt idx="1">
                  <c:v>42.3</c:v>
                </c:pt>
                <c:pt idx="2">
                  <c:v>45.6</c:v>
                </c:pt>
                <c:pt idx="3">
                  <c:v>51.3</c:v>
                </c:pt>
                <c:pt idx="4">
                  <c:v>53.1</c:v>
                </c:pt>
              </c:numCache>
            </c:numRef>
          </c:val>
          <c:extLst>
            <c:ext xmlns:c16="http://schemas.microsoft.com/office/drawing/2014/chart" uri="{C3380CC4-5D6E-409C-BE32-E72D297353CC}">
              <c16:uniqueId val="{00000000-FCE3-48A5-B731-3CBD9440BE8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41.6</c:v>
                </c:pt>
                <c:pt idx="1">
                  <c:v>43.76</c:v>
                </c:pt>
                <c:pt idx="2">
                  <c:v>40.72</c:v>
                </c:pt>
                <c:pt idx="3">
                  <c:v>44.17</c:v>
                </c:pt>
                <c:pt idx="4">
                  <c:v>50.13</c:v>
                </c:pt>
              </c:numCache>
            </c:numRef>
          </c:val>
          <c:smooth val="0"/>
          <c:extLst>
            <c:ext xmlns:c16="http://schemas.microsoft.com/office/drawing/2014/chart" uri="{C3380CC4-5D6E-409C-BE32-E72D297353CC}">
              <c16:uniqueId val="{00000001-FCE3-48A5-B731-3CBD9440BE8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27.75</c:v>
                </c:pt>
                <c:pt idx="1">
                  <c:v>30.33</c:v>
                </c:pt>
                <c:pt idx="2">
                  <c:v>30.38</c:v>
                </c:pt>
                <c:pt idx="3">
                  <c:v>32.46</c:v>
                </c:pt>
                <c:pt idx="4">
                  <c:v>34.92</c:v>
                </c:pt>
              </c:numCache>
            </c:numRef>
          </c:val>
          <c:extLst>
            <c:ext xmlns:c16="http://schemas.microsoft.com/office/drawing/2014/chart" uri="{C3380CC4-5D6E-409C-BE32-E72D297353CC}">
              <c16:uniqueId val="{00000000-2925-49AF-89D0-335FB97E860E}"/>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64.790000000000006</c:v>
                </c:pt>
                <c:pt idx="1">
                  <c:v>65.75</c:v>
                </c:pt>
                <c:pt idx="2">
                  <c:v>67.569999999999993</c:v>
                </c:pt>
                <c:pt idx="3">
                  <c:v>68.58</c:v>
                </c:pt>
                <c:pt idx="4">
                  <c:v>72.77</c:v>
                </c:pt>
              </c:numCache>
            </c:numRef>
          </c:val>
          <c:smooth val="0"/>
          <c:extLst>
            <c:ext xmlns:c16="http://schemas.microsoft.com/office/drawing/2014/chart" uri="{C3380CC4-5D6E-409C-BE32-E72D297353CC}">
              <c16:uniqueId val="{00000001-2925-49AF-89D0-335FB97E860E}"/>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茨城県　鉾田市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Cd3</v>
      </c>
      <c r="X8" s="39"/>
      <c r="Y8" s="39"/>
      <c r="Z8" s="39"/>
      <c r="AA8" s="39"/>
      <c r="AB8" s="39"/>
      <c r="AC8" s="39"/>
      <c r="AD8" s="40" t="str">
        <f>データ!$M$6</f>
        <v>非設置</v>
      </c>
      <c r="AE8" s="40"/>
      <c r="AF8" s="40"/>
      <c r="AG8" s="40"/>
      <c r="AH8" s="40"/>
      <c r="AI8" s="40"/>
      <c r="AJ8" s="40"/>
      <c r="AK8" s="3"/>
      <c r="AL8" s="41">
        <f>データ!S6</f>
        <v>46537</v>
      </c>
      <c r="AM8" s="41"/>
      <c r="AN8" s="41"/>
      <c r="AO8" s="41"/>
      <c r="AP8" s="41"/>
      <c r="AQ8" s="41"/>
      <c r="AR8" s="41"/>
      <c r="AS8" s="41"/>
      <c r="AT8" s="34">
        <f>データ!T6</f>
        <v>207.6</v>
      </c>
      <c r="AU8" s="34"/>
      <c r="AV8" s="34"/>
      <c r="AW8" s="34"/>
      <c r="AX8" s="34"/>
      <c r="AY8" s="34"/>
      <c r="AZ8" s="34"/>
      <c r="BA8" s="34"/>
      <c r="BB8" s="34">
        <f>データ!U6</f>
        <v>224.17</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44.78</v>
      </c>
      <c r="J10" s="34"/>
      <c r="K10" s="34"/>
      <c r="L10" s="34"/>
      <c r="M10" s="34"/>
      <c r="N10" s="34"/>
      <c r="O10" s="34"/>
      <c r="P10" s="34">
        <f>データ!P6</f>
        <v>8.58</v>
      </c>
      <c r="Q10" s="34"/>
      <c r="R10" s="34"/>
      <c r="S10" s="34"/>
      <c r="T10" s="34"/>
      <c r="U10" s="34"/>
      <c r="V10" s="34"/>
      <c r="W10" s="34">
        <f>データ!Q6</f>
        <v>91.77</v>
      </c>
      <c r="X10" s="34"/>
      <c r="Y10" s="34"/>
      <c r="Z10" s="34"/>
      <c r="AA10" s="34"/>
      <c r="AB10" s="34"/>
      <c r="AC10" s="34"/>
      <c r="AD10" s="41">
        <f>データ!R6</f>
        <v>3740</v>
      </c>
      <c r="AE10" s="41"/>
      <c r="AF10" s="41"/>
      <c r="AG10" s="41"/>
      <c r="AH10" s="41"/>
      <c r="AI10" s="41"/>
      <c r="AJ10" s="41"/>
      <c r="AK10" s="2"/>
      <c r="AL10" s="41">
        <f>データ!V6</f>
        <v>3975</v>
      </c>
      <c r="AM10" s="41"/>
      <c r="AN10" s="41"/>
      <c r="AO10" s="41"/>
      <c r="AP10" s="41"/>
      <c r="AQ10" s="41"/>
      <c r="AR10" s="41"/>
      <c r="AS10" s="41"/>
      <c r="AT10" s="34">
        <f>データ!W6</f>
        <v>2.2799999999999998</v>
      </c>
      <c r="AU10" s="34"/>
      <c r="AV10" s="34"/>
      <c r="AW10" s="34"/>
      <c r="AX10" s="34"/>
      <c r="AY10" s="34"/>
      <c r="AZ10" s="34"/>
      <c r="BA10" s="34"/>
      <c r="BB10" s="34">
        <f>データ!X6</f>
        <v>1743.42</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0" t="s">
        <v>113</v>
      </c>
      <c r="BM47" s="71"/>
      <c r="BN47" s="71"/>
      <c r="BO47" s="71"/>
      <c r="BP47" s="71"/>
      <c r="BQ47" s="71"/>
      <c r="BR47" s="71"/>
      <c r="BS47" s="71"/>
      <c r="BT47" s="71"/>
      <c r="BU47" s="71"/>
      <c r="BV47" s="71"/>
      <c r="BW47" s="71"/>
      <c r="BX47" s="71"/>
      <c r="BY47" s="71"/>
      <c r="BZ47" s="7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0"/>
      <c r="BM48" s="71"/>
      <c r="BN48" s="71"/>
      <c r="BO48" s="71"/>
      <c r="BP48" s="71"/>
      <c r="BQ48" s="71"/>
      <c r="BR48" s="71"/>
      <c r="BS48" s="71"/>
      <c r="BT48" s="71"/>
      <c r="BU48" s="71"/>
      <c r="BV48" s="71"/>
      <c r="BW48" s="71"/>
      <c r="BX48" s="71"/>
      <c r="BY48" s="71"/>
      <c r="BZ48" s="7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0"/>
      <c r="BM49" s="71"/>
      <c r="BN49" s="71"/>
      <c r="BO49" s="71"/>
      <c r="BP49" s="71"/>
      <c r="BQ49" s="71"/>
      <c r="BR49" s="71"/>
      <c r="BS49" s="71"/>
      <c r="BT49" s="71"/>
      <c r="BU49" s="71"/>
      <c r="BV49" s="71"/>
      <c r="BW49" s="71"/>
      <c r="BX49" s="71"/>
      <c r="BY49" s="71"/>
      <c r="BZ49" s="7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0"/>
      <c r="BM50" s="71"/>
      <c r="BN50" s="71"/>
      <c r="BO50" s="71"/>
      <c r="BP50" s="71"/>
      <c r="BQ50" s="71"/>
      <c r="BR50" s="71"/>
      <c r="BS50" s="71"/>
      <c r="BT50" s="71"/>
      <c r="BU50" s="71"/>
      <c r="BV50" s="71"/>
      <c r="BW50" s="71"/>
      <c r="BX50" s="71"/>
      <c r="BY50" s="71"/>
      <c r="BZ50" s="7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0"/>
      <c r="BM51" s="71"/>
      <c r="BN51" s="71"/>
      <c r="BO51" s="71"/>
      <c r="BP51" s="71"/>
      <c r="BQ51" s="71"/>
      <c r="BR51" s="71"/>
      <c r="BS51" s="71"/>
      <c r="BT51" s="71"/>
      <c r="BU51" s="71"/>
      <c r="BV51" s="71"/>
      <c r="BW51" s="71"/>
      <c r="BX51" s="71"/>
      <c r="BY51" s="71"/>
      <c r="BZ51" s="7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0"/>
      <c r="BM52" s="71"/>
      <c r="BN52" s="71"/>
      <c r="BO52" s="71"/>
      <c r="BP52" s="71"/>
      <c r="BQ52" s="71"/>
      <c r="BR52" s="71"/>
      <c r="BS52" s="71"/>
      <c r="BT52" s="71"/>
      <c r="BU52" s="71"/>
      <c r="BV52" s="71"/>
      <c r="BW52" s="71"/>
      <c r="BX52" s="71"/>
      <c r="BY52" s="71"/>
      <c r="BZ52" s="7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0"/>
      <c r="BM53" s="71"/>
      <c r="BN53" s="71"/>
      <c r="BO53" s="71"/>
      <c r="BP53" s="71"/>
      <c r="BQ53" s="71"/>
      <c r="BR53" s="71"/>
      <c r="BS53" s="71"/>
      <c r="BT53" s="71"/>
      <c r="BU53" s="71"/>
      <c r="BV53" s="71"/>
      <c r="BW53" s="71"/>
      <c r="BX53" s="71"/>
      <c r="BY53" s="71"/>
      <c r="BZ53" s="7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0"/>
      <c r="BM54" s="71"/>
      <c r="BN54" s="71"/>
      <c r="BO54" s="71"/>
      <c r="BP54" s="71"/>
      <c r="BQ54" s="71"/>
      <c r="BR54" s="71"/>
      <c r="BS54" s="71"/>
      <c r="BT54" s="71"/>
      <c r="BU54" s="71"/>
      <c r="BV54" s="71"/>
      <c r="BW54" s="71"/>
      <c r="BX54" s="71"/>
      <c r="BY54" s="71"/>
      <c r="BZ54" s="7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0"/>
      <c r="BM55" s="71"/>
      <c r="BN55" s="71"/>
      <c r="BO55" s="71"/>
      <c r="BP55" s="71"/>
      <c r="BQ55" s="71"/>
      <c r="BR55" s="71"/>
      <c r="BS55" s="71"/>
      <c r="BT55" s="71"/>
      <c r="BU55" s="71"/>
      <c r="BV55" s="71"/>
      <c r="BW55" s="71"/>
      <c r="BX55" s="71"/>
      <c r="BY55" s="71"/>
      <c r="BZ55" s="7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0"/>
      <c r="BM56" s="71"/>
      <c r="BN56" s="71"/>
      <c r="BO56" s="71"/>
      <c r="BP56" s="71"/>
      <c r="BQ56" s="71"/>
      <c r="BR56" s="71"/>
      <c r="BS56" s="71"/>
      <c r="BT56" s="71"/>
      <c r="BU56" s="71"/>
      <c r="BV56" s="71"/>
      <c r="BW56" s="71"/>
      <c r="BX56" s="71"/>
      <c r="BY56" s="71"/>
      <c r="BZ56" s="7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0"/>
      <c r="BM57" s="71"/>
      <c r="BN57" s="71"/>
      <c r="BO57" s="71"/>
      <c r="BP57" s="71"/>
      <c r="BQ57" s="71"/>
      <c r="BR57" s="71"/>
      <c r="BS57" s="71"/>
      <c r="BT57" s="71"/>
      <c r="BU57" s="71"/>
      <c r="BV57" s="71"/>
      <c r="BW57" s="71"/>
      <c r="BX57" s="71"/>
      <c r="BY57" s="71"/>
      <c r="BZ57" s="7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0"/>
      <c r="BM58" s="71"/>
      <c r="BN58" s="71"/>
      <c r="BO58" s="71"/>
      <c r="BP58" s="71"/>
      <c r="BQ58" s="71"/>
      <c r="BR58" s="71"/>
      <c r="BS58" s="71"/>
      <c r="BT58" s="71"/>
      <c r="BU58" s="71"/>
      <c r="BV58" s="71"/>
      <c r="BW58" s="71"/>
      <c r="BX58" s="71"/>
      <c r="BY58" s="71"/>
      <c r="BZ58" s="7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0"/>
      <c r="BM59" s="71"/>
      <c r="BN59" s="71"/>
      <c r="BO59" s="71"/>
      <c r="BP59" s="71"/>
      <c r="BQ59" s="71"/>
      <c r="BR59" s="71"/>
      <c r="BS59" s="71"/>
      <c r="BT59" s="71"/>
      <c r="BU59" s="71"/>
      <c r="BV59" s="71"/>
      <c r="BW59" s="71"/>
      <c r="BX59" s="71"/>
      <c r="BY59" s="71"/>
      <c r="BZ59" s="7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70"/>
      <c r="BM60" s="71"/>
      <c r="BN60" s="71"/>
      <c r="BO60" s="71"/>
      <c r="BP60" s="71"/>
      <c r="BQ60" s="71"/>
      <c r="BR60" s="71"/>
      <c r="BS60" s="71"/>
      <c r="BT60" s="71"/>
      <c r="BU60" s="71"/>
      <c r="BV60" s="71"/>
      <c r="BW60" s="71"/>
      <c r="BX60" s="71"/>
      <c r="BY60" s="71"/>
      <c r="BZ60" s="7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70"/>
      <c r="BM61" s="71"/>
      <c r="BN61" s="71"/>
      <c r="BO61" s="71"/>
      <c r="BP61" s="71"/>
      <c r="BQ61" s="71"/>
      <c r="BR61" s="71"/>
      <c r="BS61" s="71"/>
      <c r="BT61" s="71"/>
      <c r="BU61" s="71"/>
      <c r="BV61" s="71"/>
      <c r="BW61" s="71"/>
      <c r="BX61" s="71"/>
      <c r="BY61" s="71"/>
      <c r="BZ61" s="7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0"/>
      <c r="BM62" s="71"/>
      <c r="BN62" s="71"/>
      <c r="BO62" s="71"/>
      <c r="BP62" s="71"/>
      <c r="BQ62" s="71"/>
      <c r="BR62" s="71"/>
      <c r="BS62" s="71"/>
      <c r="BT62" s="71"/>
      <c r="BU62" s="71"/>
      <c r="BV62" s="71"/>
      <c r="BW62" s="71"/>
      <c r="BX62" s="71"/>
      <c r="BY62" s="71"/>
      <c r="BZ62" s="7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3"/>
      <c r="BM63" s="74"/>
      <c r="BN63" s="74"/>
      <c r="BO63" s="74"/>
      <c r="BP63" s="74"/>
      <c r="BQ63" s="74"/>
      <c r="BR63" s="74"/>
      <c r="BS63" s="74"/>
      <c r="BT63" s="74"/>
      <c r="BU63" s="74"/>
      <c r="BV63" s="74"/>
      <c r="BW63" s="74"/>
      <c r="BX63" s="74"/>
      <c r="BY63" s="74"/>
      <c r="BZ63" s="7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115</v>
      </c>
      <c r="BM66" s="61"/>
      <c r="BN66" s="61"/>
      <c r="BO66" s="61"/>
      <c r="BP66" s="61"/>
      <c r="BQ66" s="61"/>
      <c r="BR66" s="61"/>
      <c r="BS66" s="61"/>
      <c r="BT66" s="61"/>
      <c r="BU66" s="61"/>
      <c r="BV66" s="61"/>
      <c r="BW66" s="61"/>
      <c r="BX66" s="61"/>
      <c r="BY66" s="61"/>
      <c r="BZ66" s="6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15">
      <c r="C83" s="76" t="s">
        <v>30</v>
      </c>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r0mJgwfAWa7XLjSzFuWqdKSgscBLCaWp713+dM8dYIu0TjGNJxQUfTsyfJpYqfc1SsdzCsBxzHxAnsXlkHuNww==" saltValue="5J0eh84tp2xQRYc5e4MKG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82341</v>
      </c>
      <c r="D6" s="19">
        <f t="shared" si="3"/>
        <v>46</v>
      </c>
      <c r="E6" s="19">
        <f t="shared" si="3"/>
        <v>17</v>
      </c>
      <c r="F6" s="19">
        <f t="shared" si="3"/>
        <v>1</v>
      </c>
      <c r="G6" s="19">
        <f t="shared" si="3"/>
        <v>0</v>
      </c>
      <c r="H6" s="19" t="str">
        <f t="shared" si="3"/>
        <v>茨城県　鉾田市</v>
      </c>
      <c r="I6" s="19" t="str">
        <f t="shared" si="3"/>
        <v>法適用</v>
      </c>
      <c r="J6" s="19" t="str">
        <f t="shared" si="3"/>
        <v>下水道事業</v>
      </c>
      <c r="K6" s="19" t="str">
        <f t="shared" si="3"/>
        <v>公共下水道</v>
      </c>
      <c r="L6" s="19" t="str">
        <f t="shared" si="3"/>
        <v>Cd3</v>
      </c>
      <c r="M6" s="19" t="str">
        <f t="shared" si="3"/>
        <v>非設置</v>
      </c>
      <c r="N6" s="20" t="str">
        <f t="shared" si="3"/>
        <v>-</v>
      </c>
      <c r="O6" s="20">
        <f t="shared" si="3"/>
        <v>44.78</v>
      </c>
      <c r="P6" s="20">
        <f t="shared" si="3"/>
        <v>8.58</v>
      </c>
      <c r="Q6" s="20">
        <f t="shared" si="3"/>
        <v>91.77</v>
      </c>
      <c r="R6" s="20">
        <f t="shared" si="3"/>
        <v>3740</v>
      </c>
      <c r="S6" s="20">
        <f t="shared" si="3"/>
        <v>46537</v>
      </c>
      <c r="T6" s="20">
        <f t="shared" si="3"/>
        <v>207.6</v>
      </c>
      <c r="U6" s="20">
        <f t="shared" si="3"/>
        <v>224.17</v>
      </c>
      <c r="V6" s="20">
        <f t="shared" si="3"/>
        <v>3975</v>
      </c>
      <c r="W6" s="20">
        <f t="shared" si="3"/>
        <v>2.2799999999999998</v>
      </c>
      <c r="X6" s="20">
        <f t="shared" si="3"/>
        <v>1743.42</v>
      </c>
      <c r="Y6" s="21">
        <f>IF(Y7="",NA(),Y7)</f>
        <v>98.63</v>
      </c>
      <c r="Z6" s="21">
        <f t="shared" ref="Z6:AH6" si="4">IF(Z7="",NA(),Z7)</f>
        <v>98.16</v>
      </c>
      <c r="AA6" s="21">
        <f t="shared" si="4"/>
        <v>100.19</v>
      </c>
      <c r="AB6" s="21">
        <f t="shared" si="4"/>
        <v>100.07</v>
      </c>
      <c r="AC6" s="21">
        <f t="shared" si="4"/>
        <v>100.12</v>
      </c>
      <c r="AD6" s="21">
        <f t="shared" si="4"/>
        <v>98.59</v>
      </c>
      <c r="AE6" s="21">
        <f t="shared" si="4"/>
        <v>105.85</v>
      </c>
      <c r="AF6" s="21">
        <f t="shared" si="4"/>
        <v>108.08</v>
      </c>
      <c r="AG6" s="21">
        <f t="shared" si="4"/>
        <v>110.77</v>
      </c>
      <c r="AH6" s="21">
        <f t="shared" si="4"/>
        <v>100.3</v>
      </c>
      <c r="AI6" s="20" t="str">
        <f>IF(AI7="","",IF(AI7="-","【-】","【"&amp;SUBSTITUTE(TEXT(AI7,"#,##0.00"),"-","△")&amp;"】"))</f>
        <v>【105.36】</v>
      </c>
      <c r="AJ6" s="20">
        <f>IF(AJ7="",NA(),AJ7)</f>
        <v>0</v>
      </c>
      <c r="AK6" s="20">
        <f t="shared" ref="AK6:AS6" si="5">IF(AK7="",NA(),AK7)</f>
        <v>0</v>
      </c>
      <c r="AL6" s="20">
        <f t="shared" si="5"/>
        <v>0</v>
      </c>
      <c r="AM6" s="20">
        <f t="shared" si="5"/>
        <v>0</v>
      </c>
      <c r="AN6" s="20">
        <f t="shared" si="5"/>
        <v>0</v>
      </c>
      <c r="AO6" s="21">
        <f t="shared" si="5"/>
        <v>79.680000000000007</v>
      </c>
      <c r="AP6" s="21">
        <f t="shared" si="5"/>
        <v>106.88</v>
      </c>
      <c r="AQ6" s="21">
        <f t="shared" si="5"/>
        <v>15</v>
      </c>
      <c r="AR6" s="21">
        <f t="shared" si="5"/>
        <v>5.61</v>
      </c>
      <c r="AS6" s="21">
        <f t="shared" si="5"/>
        <v>9.0500000000000007</v>
      </c>
      <c r="AT6" s="20" t="str">
        <f>IF(AT7="","",IF(AT7="-","【-】","【"&amp;SUBSTITUTE(TEXT(AT7,"#,##0.00"),"-","△")&amp;"】"))</f>
        <v>【3.12】</v>
      </c>
      <c r="AU6" s="21">
        <f>IF(AU7="",NA(),AU7)</f>
        <v>353.22</v>
      </c>
      <c r="AV6" s="21">
        <f t="shared" ref="AV6:BD6" si="6">IF(AV7="",NA(),AV7)</f>
        <v>311.62</v>
      </c>
      <c r="AW6" s="21">
        <f t="shared" si="6"/>
        <v>246.79</v>
      </c>
      <c r="AX6" s="21">
        <f t="shared" si="6"/>
        <v>251.84</v>
      </c>
      <c r="AY6" s="21">
        <f t="shared" si="6"/>
        <v>230.66</v>
      </c>
      <c r="AZ6" s="21">
        <f t="shared" si="6"/>
        <v>183.7</v>
      </c>
      <c r="BA6" s="21">
        <f t="shared" si="6"/>
        <v>157.30000000000001</v>
      </c>
      <c r="BB6" s="21">
        <f t="shared" si="6"/>
        <v>224.97</v>
      </c>
      <c r="BC6" s="21">
        <f t="shared" si="6"/>
        <v>189.51</v>
      </c>
      <c r="BD6" s="21">
        <f t="shared" si="6"/>
        <v>140.30000000000001</v>
      </c>
      <c r="BE6" s="20" t="str">
        <f>IF(BE7="","",IF(BE7="-","【-】","【"&amp;SUBSTITUTE(TEXT(BE7,"#,##0.00"),"-","△")&amp;"】"))</f>
        <v>【82.75】</v>
      </c>
      <c r="BF6" s="20">
        <f>IF(BF7="",NA(),BF7)</f>
        <v>0</v>
      </c>
      <c r="BG6" s="20">
        <f t="shared" ref="BG6:BO6" si="7">IF(BG7="",NA(),BG7)</f>
        <v>0</v>
      </c>
      <c r="BH6" s="20">
        <f t="shared" si="7"/>
        <v>0</v>
      </c>
      <c r="BI6" s="20">
        <f t="shared" si="7"/>
        <v>0</v>
      </c>
      <c r="BJ6" s="20">
        <f t="shared" si="7"/>
        <v>0</v>
      </c>
      <c r="BK6" s="21">
        <f t="shared" si="7"/>
        <v>560.16</v>
      </c>
      <c r="BL6" s="21">
        <f t="shared" si="7"/>
        <v>954.29</v>
      </c>
      <c r="BM6" s="21">
        <f t="shared" si="7"/>
        <v>1332.23</v>
      </c>
      <c r="BN6" s="21">
        <f t="shared" si="7"/>
        <v>1414.79</v>
      </c>
      <c r="BO6" s="21">
        <f t="shared" si="7"/>
        <v>687.18</v>
      </c>
      <c r="BP6" s="20" t="str">
        <f>IF(BP7="","",IF(BP7="-","【-】","【"&amp;SUBSTITUTE(TEXT(BP7,"#,##0.00"),"-","△")&amp;"】"))</f>
        <v>【602.56】</v>
      </c>
      <c r="BQ6" s="21">
        <f>IF(BQ7="",NA(),BQ7)</f>
        <v>34.93</v>
      </c>
      <c r="BR6" s="21">
        <f t="shared" ref="BR6:BZ6" si="8">IF(BR7="",NA(),BR7)</f>
        <v>34.86</v>
      </c>
      <c r="BS6" s="21">
        <f t="shared" si="8"/>
        <v>46.63</v>
      </c>
      <c r="BT6" s="21">
        <f t="shared" si="8"/>
        <v>49.76</v>
      </c>
      <c r="BU6" s="21">
        <f t="shared" si="8"/>
        <v>49.58</v>
      </c>
      <c r="BV6" s="21">
        <f t="shared" si="8"/>
        <v>30.88</v>
      </c>
      <c r="BW6" s="21">
        <f t="shared" si="8"/>
        <v>34.03</v>
      </c>
      <c r="BX6" s="21">
        <f t="shared" si="8"/>
        <v>26.53</v>
      </c>
      <c r="BY6" s="21">
        <f t="shared" si="8"/>
        <v>25.29</v>
      </c>
      <c r="BZ6" s="21">
        <f t="shared" si="8"/>
        <v>19.05</v>
      </c>
      <c r="CA6" s="20" t="str">
        <f>IF(CA7="","",IF(CA7="-","【-】","【"&amp;SUBSTITUTE(TEXT(CA7,"#,##0.00"),"-","△")&amp;"】"))</f>
        <v>【97.94】</v>
      </c>
      <c r="CB6" s="21">
        <f>IF(CB7="",NA(),CB7)</f>
        <v>481.88</v>
      </c>
      <c r="CC6" s="21">
        <f t="shared" ref="CC6:CK6" si="9">IF(CC7="",NA(),CC7)</f>
        <v>485.48</v>
      </c>
      <c r="CD6" s="21">
        <f t="shared" si="9"/>
        <v>365.94</v>
      </c>
      <c r="CE6" s="21">
        <f t="shared" si="9"/>
        <v>347.89</v>
      </c>
      <c r="CF6" s="21">
        <f t="shared" si="9"/>
        <v>354.97</v>
      </c>
      <c r="CG6" s="21">
        <f t="shared" si="9"/>
        <v>525.91999999999996</v>
      </c>
      <c r="CH6" s="21">
        <f t="shared" si="9"/>
        <v>470.79</v>
      </c>
      <c r="CI6" s="21">
        <f t="shared" si="9"/>
        <v>628.99</v>
      </c>
      <c r="CJ6" s="21">
        <f t="shared" si="9"/>
        <v>617.20000000000005</v>
      </c>
      <c r="CK6" s="21">
        <f t="shared" si="9"/>
        <v>786.5</v>
      </c>
      <c r="CL6" s="20" t="str">
        <f>IF(CL7="","",IF(CL7="-","【-】","【"&amp;SUBSTITUTE(TEXT(CL7,"#,##0.00"),"-","△")&amp;"】"))</f>
        <v>【140.98】</v>
      </c>
      <c r="CM6" s="21">
        <f>IF(CM7="",NA(),CM7)</f>
        <v>39</v>
      </c>
      <c r="CN6" s="21">
        <f t="shared" ref="CN6:CV6" si="10">IF(CN7="",NA(),CN7)</f>
        <v>42.3</v>
      </c>
      <c r="CO6" s="21">
        <f t="shared" si="10"/>
        <v>45.6</v>
      </c>
      <c r="CP6" s="21">
        <f t="shared" si="10"/>
        <v>51.3</v>
      </c>
      <c r="CQ6" s="21">
        <f t="shared" si="10"/>
        <v>53.1</v>
      </c>
      <c r="CR6" s="21">
        <f t="shared" si="10"/>
        <v>41.6</v>
      </c>
      <c r="CS6" s="21">
        <f t="shared" si="10"/>
        <v>43.76</v>
      </c>
      <c r="CT6" s="21">
        <f t="shared" si="10"/>
        <v>40.72</v>
      </c>
      <c r="CU6" s="21">
        <f t="shared" si="10"/>
        <v>44.17</v>
      </c>
      <c r="CV6" s="21">
        <f t="shared" si="10"/>
        <v>50.13</v>
      </c>
      <c r="CW6" s="20" t="str">
        <f>IF(CW7="","",IF(CW7="-","【-】","【"&amp;SUBSTITUTE(TEXT(CW7,"#,##0.00"),"-","△")&amp;"】"))</f>
        <v>【60.13】</v>
      </c>
      <c r="CX6" s="21">
        <f>IF(CX7="",NA(),CX7)</f>
        <v>27.75</v>
      </c>
      <c r="CY6" s="21">
        <f t="shared" ref="CY6:DG6" si="11">IF(CY7="",NA(),CY7)</f>
        <v>30.33</v>
      </c>
      <c r="CZ6" s="21">
        <f t="shared" si="11"/>
        <v>30.38</v>
      </c>
      <c r="DA6" s="21">
        <f t="shared" si="11"/>
        <v>32.46</v>
      </c>
      <c r="DB6" s="21">
        <f t="shared" si="11"/>
        <v>34.92</v>
      </c>
      <c r="DC6" s="21">
        <f t="shared" si="11"/>
        <v>64.790000000000006</v>
      </c>
      <c r="DD6" s="21">
        <f t="shared" si="11"/>
        <v>65.75</v>
      </c>
      <c r="DE6" s="21">
        <f t="shared" si="11"/>
        <v>67.569999999999993</v>
      </c>
      <c r="DF6" s="21">
        <f t="shared" si="11"/>
        <v>68.58</v>
      </c>
      <c r="DG6" s="21">
        <f t="shared" si="11"/>
        <v>72.77</v>
      </c>
      <c r="DH6" s="20" t="str">
        <f>IF(DH7="","",IF(DH7="-","【-】","【"&amp;SUBSTITUTE(TEXT(DH7,"#,##0.00"),"-","△")&amp;"】"))</f>
        <v>【96.00】</v>
      </c>
      <c r="DI6" s="21">
        <f>IF(DI7="",NA(),DI7)</f>
        <v>2.68</v>
      </c>
      <c r="DJ6" s="21">
        <f t="shared" ref="DJ6:DR6" si="12">IF(DJ7="",NA(),DJ7)</f>
        <v>5.21</v>
      </c>
      <c r="DK6" s="21">
        <f t="shared" si="12"/>
        <v>7.63</v>
      </c>
      <c r="DL6" s="21">
        <f t="shared" si="12"/>
        <v>9.69</v>
      </c>
      <c r="DM6" s="21">
        <f t="shared" si="12"/>
        <v>11.94</v>
      </c>
      <c r="DN6" s="21">
        <f t="shared" si="12"/>
        <v>10.82</v>
      </c>
      <c r="DO6" s="21">
        <f t="shared" si="12"/>
        <v>15.36</v>
      </c>
      <c r="DP6" s="21">
        <f t="shared" si="12"/>
        <v>13.17</v>
      </c>
      <c r="DQ6" s="21">
        <f t="shared" si="12"/>
        <v>15.94</v>
      </c>
      <c r="DR6" s="21">
        <f t="shared" si="12"/>
        <v>17.649999999999999</v>
      </c>
      <c r="DS6" s="20" t="str">
        <f>IF(DS7="","",IF(DS7="-","【-】","【"&amp;SUBSTITUTE(TEXT(DS7,"#,##0.00"),"-","△")&amp;"】"))</f>
        <v>【42.20】</v>
      </c>
      <c r="DT6" s="20">
        <f>IF(DT7="",NA(),DT7)</f>
        <v>0</v>
      </c>
      <c r="DU6" s="20">
        <f t="shared" ref="DU6:EC6" si="13">IF(DU7="",NA(),DU7)</f>
        <v>0</v>
      </c>
      <c r="DV6" s="20">
        <f t="shared" si="13"/>
        <v>0</v>
      </c>
      <c r="DW6" s="20">
        <f t="shared" si="13"/>
        <v>0</v>
      </c>
      <c r="DX6" s="20">
        <f t="shared" si="13"/>
        <v>0</v>
      </c>
      <c r="DY6" s="20">
        <f t="shared" si="13"/>
        <v>0</v>
      </c>
      <c r="DZ6" s="20">
        <f t="shared" si="13"/>
        <v>0</v>
      </c>
      <c r="EA6" s="20">
        <f t="shared" si="13"/>
        <v>0</v>
      </c>
      <c r="EB6" s="20">
        <f t="shared" si="13"/>
        <v>0</v>
      </c>
      <c r="EC6" s="20">
        <f t="shared" si="13"/>
        <v>0</v>
      </c>
      <c r="ED6" s="20" t="str">
        <f>IF(ED7="","",IF(ED7="-","【-】","【"&amp;SUBSTITUTE(TEXT(ED7,"#,##0.00"),"-","△")&amp;"】"))</f>
        <v>【9.46】</v>
      </c>
      <c r="EE6" s="20">
        <f>IF(EE7="",NA(),EE7)</f>
        <v>0</v>
      </c>
      <c r="EF6" s="20">
        <f t="shared" ref="EF6:EN6" si="14">IF(EF7="",NA(),EF7)</f>
        <v>0</v>
      </c>
      <c r="EG6" s="20">
        <f t="shared" si="14"/>
        <v>0</v>
      </c>
      <c r="EH6" s="20">
        <f t="shared" si="14"/>
        <v>0</v>
      </c>
      <c r="EI6" s="20">
        <f t="shared" si="14"/>
        <v>0</v>
      </c>
      <c r="EJ6" s="20">
        <f t="shared" si="14"/>
        <v>0</v>
      </c>
      <c r="EK6" s="20">
        <f t="shared" si="14"/>
        <v>0</v>
      </c>
      <c r="EL6" s="21">
        <f t="shared" si="14"/>
        <v>3.35</v>
      </c>
      <c r="EM6" s="21">
        <f t="shared" si="14"/>
        <v>1.24</v>
      </c>
      <c r="EN6" s="21">
        <f t="shared" si="14"/>
        <v>1.04</v>
      </c>
      <c r="EO6" s="20" t="str">
        <f>IF(EO7="","",IF(EO7="-","【-】","【"&amp;SUBSTITUTE(TEXT(EO7,"#,##0.00"),"-","△")&amp;"】"))</f>
        <v>【0.19】</v>
      </c>
    </row>
    <row r="7" spans="1:148" s="22" customFormat="1" x14ac:dyDescent="0.15">
      <c r="A7" s="14"/>
      <c r="B7" s="23">
        <v>2024</v>
      </c>
      <c r="C7" s="23">
        <v>82341</v>
      </c>
      <c r="D7" s="23">
        <v>46</v>
      </c>
      <c r="E7" s="23">
        <v>17</v>
      </c>
      <c r="F7" s="23">
        <v>1</v>
      </c>
      <c r="G7" s="23">
        <v>0</v>
      </c>
      <c r="H7" s="23" t="s">
        <v>96</v>
      </c>
      <c r="I7" s="23" t="s">
        <v>97</v>
      </c>
      <c r="J7" s="23" t="s">
        <v>98</v>
      </c>
      <c r="K7" s="23" t="s">
        <v>99</v>
      </c>
      <c r="L7" s="23" t="s">
        <v>100</v>
      </c>
      <c r="M7" s="23" t="s">
        <v>101</v>
      </c>
      <c r="N7" s="24" t="s">
        <v>102</v>
      </c>
      <c r="O7" s="24">
        <v>44.78</v>
      </c>
      <c r="P7" s="24">
        <v>8.58</v>
      </c>
      <c r="Q7" s="24">
        <v>91.77</v>
      </c>
      <c r="R7" s="24">
        <v>3740</v>
      </c>
      <c r="S7" s="24">
        <v>46537</v>
      </c>
      <c r="T7" s="24">
        <v>207.6</v>
      </c>
      <c r="U7" s="24">
        <v>224.17</v>
      </c>
      <c r="V7" s="24">
        <v>3975</v>
      </c>
      <c r="W7" s="24">
        <v>2.2799999999999998</v>
      </c>
      <c r="X7" s="24">
        <v>1743.42</v>
      </c>
      <c r="Y7" s="24">
        <v>98.63</v>
      </c>
      <c r="Z7" s="24">
        <v>98.16</v>
      </c>
      <c r="AA7" s="24">
        <v>100.19</v>
      </c>
      <c r="AB7" s="24">
        <v>100.07</v>
      </c>
      <c r="AC7" s="24">
        <v>100.12</v>
      </c>
      <c r="AD7" s="24">
        <v>98.59</v>
      </c>
      <c r="AE7" s="24">
        <v>105.85</v>
      </c>
      <c r="AF7" s="24">
        <v>108.08</v>
      </c>
      <c r="AG7" s="24">
        <v>110.77</v>
      </c>
      <c r="AH7" s="24">
        <v>100.3</v>
      </c>
      <c r="AI7" s="24">
        <v>105.36</v>
      </c>
      <c r="AJ7" s="24">
        <v>0</v>
      </c>
      <c r="AK7" s="24">
        <v>0</v>
      </c>
      <c r="AL7" s="24">
        <v>0</v>
      </c>
      <c r="AM7" s="24">
        <v>0</v>
      </c>
      <c r="AN7" s="24">
        <v>0</v>
      </c>
      <c r="AO7" s="24">
        <v>79.680000000000007</v>
      </c>
      <c r="AP7" s="24">
        <v>106.88</v>
      </c>
      <c r="AQ7" s="24">
        <v>15</v>
      </c>
      <c r="AR7" s="24">
        <v>5.61</v>
      </c>
      <c r="AS7" s="24">
        <v>9.0500000000000007</v>
      </c>
      <c r="AT7" s="24">
        <v>3.12</v>
      </c>
      <c r="AU7" s="24">
        <v>353.22</v>
      </c>
      <c r="AV7" s="24">
        <v>311.62</v>
      </c>
      <c r="AW7" s="24">
        <v>246.79</v>
      </c>
      <c r="AX7" s="24">
        <v>251.84</v>
      </c>
      <c r="AY7" s="24">
        <v>230.66</v>
      </c>
      <c r="AZ7" s="24">
        <v>183.7</v>
      </c>
      <c r="BA7" s="24">
        <v>157.30000000000001</v>
      </c>
      <c r="BB7" s="24">
        <v>224.97</v>
      </c>
      <c r="BC7" s="24">
        <v>189.51</v>
      </c>
      <c r="BD7" s="24">
        <v>140.30000000000001</v>
      </c>
      <c r="BE7" s="24">
        <v>82.75</v>
      </c>
      <c r="BF7" s="24">
        <v>0</v>
      </c>
      <c r="BG7" s="24">
        <v>0</v>
      </c>
      <c r="BH7" s="24">
        <v>0</v>
      </c>
      <c r="BI7" s="24">
        <v>0</v>
      </c>
      <c r="BJ7" s="24">
        <v>0</v>
      </c>
      <c r="BK7" s="24">
        <v>560.16</v>
      </c>
      <c r="BL7" s="24">
        <v>954.29</v>
      </c>
      <c r="BM7" s="24">
        <v>1332.23</v>
      </c>
      <c r="BN7" s="24">
        <v>1414.79</v>
      </c>
      <c r="BO7" s="24">
        <v>687.18</v>
      </c>
      <c r="BP7" s="24">
        <v>602.55999999999995</v>
      </c>
      <c r="BQ7" s="24">
        <v>34.93</v>
      </c>
      <c r="BR7" s="24">
        <v>34.86</v>
      </c>
      <c r="BS7" s="24">
        <v>46.63</v>
      </c>
      <c r="BT7" s="24">
        <v>49.76</v>
      </c>
      <c r="BU7" s="24">
        <v>49.58</v>
      </c>
      <c r="BV7" s="24">
        <v>30.88</v>
      </c>
      <c r="BW7" s="24">
        <v>34.03</v>
      </c>
      <c r="BX7" s="24">
        <v>26.53</v>
      </c>
      <c r="BY7" s="24">
        <v>25.29</v>
      </c>
      <c r="BZ7" s="24">
        <v>19.05</v>
      </c>
      <c r="CA7" s="24">
        <v>97.94</v>
      </c>
      <c r="CB7" s="24">
        <v>481.88</v>
      </c>
      <c r="CC7" s="24">
        <v>485.48</v>
      </c>
      <c r="CD7" s="24">
        <v>365.94</v>
      </c>
      <c r="CE7" s="24">
        <v>347.89</v>
      </c>
      <c r="CF7" s="24">
        <v>354.97</v>
      </c>
      <c r="CG7" s="24">
        <v>525.91999999999996</v>
      </c>
      <c r="CH7" s="24">
        <v>470.79</v>
      </c>
      <c r="CI7" s="24">
        <v>628.99</v>
      </c>
      <c r="CJ7" s="24">
        <v>617.20000000000005</v>
      </c>
      <c r="CK7" s="24">
        <v>786.5</v>
      </c>
      <c r="CL7" s="24">
        <v>140.97999999999999</v>
      </c>
      <c r="CM7" s="24">
        <v>39</v>
      </c>
      <c r="CN7" s="24">
        <v>42.3</v>
      </c>
      <c r="CO7" s="24">
        <v>45.6</v>
      </c>
      <c r="CP7" s="24">
        <v>51.3</v>
      </c>
      <c r="CQ7" s="24">
        <v>53.1</v>
      </c>
      <c r="CR7" s="24">
        <v>41.6</v>
      </c>
      <c r="CS7" s="24">
        <v>43.76</v>
      </c>
      <c r="CT7" s="24">
        <v>40.72</v>
      </c>
      <c r="CU7" s="24">
        <v>44.17</v>
      </c>
      <c r="CV7" s="24">
        <v>50.13</v>
      </c>
      <c r="CW7" s="24">
        <v>60.13</v>
      </c>
      <c r="CX7" s="24">
        <v>27.75</v>
      </c>
      <c r="CY7" s="24">
        <v>30.33</v>
      </c>
      <c r="CZ7" s="24">
        <v>30.38</v>
      </c>
      <c r="DA7" s="24">
        <v>32.46</v>
      </c>
      <c r="DB7" s="24">
        <v>34.92</v>
      </c>
      <c r="DC7" s="24">
        <v>64.790000000000006</v>
      </c>
      <c r="DD7" s="24">
        <v>65.75</v>
      </c>
      <c r="DE7" s="24">
        <v>67.569999999999993</v>
      </c>
      <c r="DF7" s="24">
        <v>68.58</v>
      </c>
      <c r="DG7" s="24">
        <v>72.77</v>
      </c>
      <c r="DH7" s="24">
        <v>96</v>
      </c>
      <c r="DI7" s="24">
        <v>2.68</v>
      </c>
      <c r="DJ7" s="24">
        <v>5.21</v>
      </c>
      <c r="DK7" s="24">
        <v>7.63</v>
      </c>
      <c r="DL7" s="24">
        <v>9.69</v>
      </c>
      <c r="DM7" s="24">
        <v>11.94</v>
      </c>
      <c r="DN7" s="24">
        <v>10.82</v>
      </c>
      <c r="DO7" s="24">
        <v>15.36</v>
      </c>
      <c r="DP7" s="24">
        <v>13.17</v>
      </c>
      <c r="DQ7" s="24">
        <v>15.94</v>
      </c>
      <c r="DR7" s="24">
        <v>17.649999999999999</v>
      </c>
      <c r="DS7" s="24">
        <v>42.2</v>
      </c>
      <c r="DT7" s="24">
        <v>0</v>
      </c>
      <c r="DU7" s="24">
        <v>0</v>
      </c>
      <c r="DV7" s="24">
        <v>0</v>
      </c>
      <c r="DW7" s="24">
        <v>0</v>
      </c>
      <c r="DX7" s="24">
        <v>0</v>
      </c>
      <c r="DY7" s="24">
        <v>0</v>
      </c>
      <c r="DZ7" s="24">
        <v>0</v>
      </c>
      <c r="EA7" s="24">
        <v>0</v>
      </c>
      <c r="EB7" s="24">
        <v>0</v>
      </c>
      <c r="EC7" s="24">
        <v>0</v>
      </c>
      <c r="ED7" s="24">
        <v>9.4600000000000009</v>
      </c>
      <c r="EE7" s="24">
        <v>0</v>
      </c>
      <c r="EF7" s="24">
        <v>0</v>
      </c>
      <c r="EG7" s="24">
        <v>0</v>
      </c>
      <c r="EH7" s="24">
        <v>0</v>
      </c>
      <c r="EI7" s="24">
        <v>0</v>
      </c>
      <c r="EJ7" s="24">
        <v>0</v>
      </c>
      <c r="EK7" s="24">
        <v>0</v>
      </c>
      <c r="EL7" s="24">
        <v>3.35</v>
      </c>
      <c r="EM7" s="24">
        <v>1.24</v>
      </c>
      <c r="EN7" s="24">
        <v>1.04</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111</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2026-01-26T09:49:23Z</cp:lastPrinted>
  <dcterms:created xsi:type="dcterms:W3CDTF">2025-12-23T05:57:51Z</dcterms:created>
  <dcterms:modified xsi:type="dcterms:W3CDTF">2026-02-26T07:08:17Z</dcterms:modified>
  <cp:category/>
</cp:coreProperties>
</file>