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8FEB0FBA-F4C7-401F-89EF-F6A7849EE6AB}" xr6:coauthVersionLast="47" xr6:coauthVersionMax="47" xr10:uidLastSave="{00000000-0000-0000-0000-000000000000}"/>
  <workbookProtection workbookAlgorithmName="SHA-512" workbookHashValue="nWMS67vYf0TQR4NoVWKMYlqcRVtjmKbJVBrA38GqcQb0OpfJ3immN4O+5juiAzx3taWVqKCLE+kCLIwD5Rg4RA==" workbookSaltValue="cEpEvJ2kH6w032u46e24L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<sst xmlns="http://schemas.openxmlformats.org/spreadsheetml/2006/main" count="228" uniqueCount="113">
  <si>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</si>
  <si>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</si>
  <si>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</si>
  <si>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</si>
  <si>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</si>
  <si>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</si>
  <si>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</si>
  <si>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</si>
  <si>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</si>
  <si>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</si>
  <si>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</si>
  <si>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</si>
  <si>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</si>
  <si>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</si>
  <si>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</si>
  <si>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</si>
  <si>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</si>
  <si>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</si>
  <si>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</si>
  <si>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</si>
  <si>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</si>
  <si>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</si>
  <si>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</si>
  <si>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</si>
  <si>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</si>
  <si>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</si>
  <si>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</si>
  <si>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</si>
  <si>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</si>
  <si>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</si>
  <si>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</si>
  <si>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</si>
  <si>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</si>
  <si>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</si>
  <si>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</si>
  <si>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</si>
  <si>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</si>
  <si>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</si>
  <si>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</si>
  <si>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</si>
  <si>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</si>
  <si>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</si>
  <si>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</si>
  <si>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</si>
  <si>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</si>
  <si>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</si>
  <si>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</si>
  <si>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</si>
  <si>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</si>
  <si>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</si>
  <si>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</si>
  <si>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</si>
  <si>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</si>
  <si>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</si>
  <si>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</si>
  <si>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</si>
  <si>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</si>
  <si>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</si>
  <si>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</si>
  <si>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</si>
  <si>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</si>
  <si>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</si>
  <si>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</si>
  <si>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</si>
  <si>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</si>
  <si>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</si>
  <si>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</si>
  <si>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</si>
  <si>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</si>
  <si>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</si>
  <si>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</si>
  <si>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</si>
  <si>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</si>
  <si>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</si>
  <si>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</si>
  <si>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</si>
  <si>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</si>
  <si>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</si>
  <si>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</si>
  <si>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</si>
  <si>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</si>
  <si>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</si>
  <si>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</si>
  <si>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</si>
  <si>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</si>
  <si>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</si>
  <si>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</si>
  <si>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</si>
  <si>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</si>
  <si>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</si>
  <si>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</si>
  <si>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</si>
  <si>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</si>
  <si>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鉾田市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</si>
  <si>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</si>
  <si>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</si>
  <si>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</si>
  <si>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</si>
  <si>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</si>
  <si>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</si>
  <si>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</si>
  <si>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</si>
  <si>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</si>
  <si>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</si>
  <si>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</si>
  <si>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</si>
  <si>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</si>
  <si>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</si>
  <si>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</si>
  <si>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</si>
  <si>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
　施設整備時期が比較的遅かったため、水道施設の固定資産減価償却率は、類似団体・全国平均を下回っていますが、年々高くなっています。
　また、管路についても耐用年数を経過していないため、経年化率は0％となっています。
　管路を含めた水道施設は、耐用年数を経過していませんが、短期間に整備しているため、今後の施設更新時期が集中することが見込まれます。
③管路更新化率
　類似団体平均値と比較すると低い水準にありますが、経年劣化による更新ではなく、耐震化や道路改良工事等による布設替を実施しているものです。</t>
    <rPh sb="186" eb="188">
      <t>ミコ</t>
    </rPh>
    <phoneticPr fontId="4"/>
  </si>
  <si>
    <t xml:space="preserve">①経常収支比率、②累積欠損比率、⑤料金回収率、⑥給水原価
　経常収支比率は、100％以上を保っており、累積欠損比率も無い状況ではありますが、料金回収率が70％未満と低く、給水収益で経常費用を賄えないため、一般会計からの繰入金に依存している状況です。
　給水原価は、管路等の施設整備による減価償却費等の経常経費の割合が大きく、類似団体平均の倍以上となっています。
③流動比率、④企業債残高対給水収益比率
　支払い能力を示す流動比率は100％を上回っていますが、類似団体平均と比較すると低い状態が続いています。
　企業債残高対給水収益比率は、減少傾向にありますが、依然として類似団体平均よりも高い状況にあり、給水収益の低さが要因となっています。今後の施設更新を控え、更なる増加が見込まれます。
⑦施設利用率、⑧有収率
　施設利用率が類似団体を大きく下回っており、施設の配水能力に対して水需要が少ない状況が続いています。ダウンサイジング等を含めた施設の最適化を検討する必要があります。
　管路を含めた施設整備時期が類似団体よりも遅かったことから、漏水等も少なく、高い有収率を保っています。
</t>
    <rPh sb="1" eb="7">
      <t>ケイジョウシュウシヒリツ</t>
    </rPh>
    <rPh sb="9" eb="15">
      <t>ルイセキケッソンヒリツ</t>
    </rPh>
    <rPh sb="17" eb="22">
      <t>リョウキンカイシュウリツ</t>
    </rPh>
    <rPh sb="24" eb="28">
      <t>キュウスイゲンカ</t>
    </rPh>
    <rPh sb="30" eb="36">
      <t>ケイジョウシュウシヒリツ</t>
    </rPh>
    <rPh sb="42" eb="44">
      <t>イジョウ</t>
    </rPh>
    <rPh sb="45" eb="46">
      <t>タモ</t>
    </rPh>
    <rPh sb="51" eb="57">
      <t>ルイセキケッソンヒリツ</t>
    </rPh>
    <rPh sb="79" eb="81">
      <t>ミマン</t>
    </rPh>
    <rPh sb="82" eb="83">
      <t>ヒク</t>
    </rPh>
    <rPh sb="85" eb="89">
      <t>キュウスイシュウエキ</t>
    </rPh>
    <rPh sb="90" eb="94">
      <t>ケイジョウヒヨウ</t>
    </rPh>
    <rPh sb="95" eb="96">
      <t>マカナ</t>
    </rPh>
    <rPh sb="102" eb="106">
      <t>イッパンカイケイ</t>
    </rPh>
    <rPh sb="109" eb="112">
      <t>クリイレキン</t>
    </rPh>
    <rPh sb="113" eb="115">
      <t>イゾン</t>
    </rPh>
    <rPh sb="119" eb="121">
      <t>ジョウキョウ</t>
    </rPh>
    <rPh sb="126" eb="130">
      <t>キュウスイゲンカ</t>
    </rPh>
    <rPh sb="132" eb="135">
      <t>カンロトウ</t>
    </rPh>
    <rPh sb="136" eb="140">
      <t>シセツセイビ</t>
    </rPh>
    <rPh sb="143" eb="148">
      <t>ゲンカショウキャクヒ</t>
    </rPh>
    <rPh sb="148" eb="149">
      <t>トウ</t>
    </rPh>
    <rPh sb="150" eb="154">
      <t>ケイジョウケイヒ</t>
    </rPh>
    <rPh sb="155" eb="157">
      <t>ワリアイ</t>
    </rPh>
    <rPh sb="158" eb="159">
      <t>オオ</t>
    </rPh>
    <rPh sb="162" eb="168">
      <t>ルイジダンタイヘイキン</t>
    </rPh>
    <rPh sb="169" eb="172">
      <t>バイイジョウ</t>
    </rPh>
    <rPh sb="182" eb="186">
      <t>リュウドウヒリツ</t>
    </rPh>
    <rPh sb="188" eb="193">
      <t>キギョウサイザンダカ</t>
    </rPh>
    <rPh sb="193" eb="194">
      <t>タイ</t>
    </rPh>
    <rPh sb="194" eb="200">
      <t>キュウスイシュウエキヒリツ</t>
    </rPh>
    <rPh sb="202" eb="204">
      <t>シハラ</t>
    </rPh>
    <rPh sb="205" eb="207">
      <t>ノウリョク</t>
    </rPh>
    <rPh sb="208" eb="209">
      <t>シメ</t>
    </rPh>
    <rPh sb="210" eb="214">
      <t>リュウドウヒリツ</t>
    </rPh>
    <rPh sb="220" eb="222">
      <t>ウワマワ</t>
    </rPh>
    <rPh sb="229" eb="231">
      <t>ルイジ</t>
    </rPh>
    <rPh sb="231" eb="233">
      <t>ダンタイ</t>
    </rPh>
    <rPh sb="233" eb="235">
      <t>ヘイキン</t>
    </rPh>
    <rPh sb="236" eb="238">
      <t>ヒカク</t>
    </rPh>
    <rPh sb="241" eb="242">
      <t>ヒク</t>
    </rPh>
    <rPh sb="243" eb="245">
      <t>ジョウタイ</t>
    </rPh>
    <rPh sb="246" eb="247">
      <t>ツヅ</t>
    </rPh>
    <rPh sb="255" eb="260">
      <t>キギョウサイザンダカ</t>
    </rPh>
    <rPh sb="260" eb="267">
      <t>タイキュウスイシュウエキヒリツ</t>
    </rPh>
    <rPh sb="269" eb="273">
      <t>ゲンショウケイコウ</t>
    </rPh>
    <rPh sb="280" eb="282">
      <t>イゼン</t>
    </rPh>
    <rPh sb="285" eb="291">
      <t>ルイジダンタイヘイキン</t>
    </rPh>
    <rPh sb="294" eb="295">
      <t>タカ</t>
    </rPh>
    <rPh sb="296" eb="298">
      <t>ジョウキョウ</t>
    </rPh>
    <rPh sb="302" eb="306">
      <t>キュウスイシュウエキ</t>
    </rPh>
    <rPh sb="307" eb="308">
      <t>ヒク</t>
    </rPh>
    <rPh sb="310" eb="312">
      <t>ヨウイン</t>
    </rPh>
    <rPh sb="320" eb="322">
      <t>コンゴ</t>
    </rPh>
    <rPh sb="323" eb="327">
      <t>シセ</t>
    </rPh>
    <rPh sb="328" eb="329">
      <t>ヒカ</t>
    </rPh>
    <rPh sb="331" eb="332">
      <t>サラ</t>
    </rPh>
    <rPh sb="334" eb="336">
      <t>ゾウカ</t>
    </rPh>
    <rPh sb="337" eb="339">
      <t>ミコ</t>
    </rPh>
    <rPh sb="346" eb="351">
      <t>シセツリヨウリツ</t>
    </rPh>
    <rPh sb="353" eb="356">
      <t>ユウシュウリツ</t>
    </rPh>
    <rPh sb="358" eb="363">
      <t>シセツリヨウリツ</t>
    </rPh>
    <rPh sb="364" eb="368">
      <t>ルイジダンタイ</t>
    </rPh>
    <rPh sb="369" eb="370">
      <t>オオ</t>
    </rPh>
    <rPh sb="372" eb="374">
      <t>シタマワ</t>
    </rPh>
    <rPh sb="480" eb="483">
      <t>ユウシュウリツ</t>
    </rPh>
    <phoneticPr fontId="4"/>
  </si>
  <si>
    <t>　本市の経営状況は、給水収益だけでは、経費を賄うことができず、一般会計からの繰入金に依存して収支を保っている状況が続いています。
　将来的に人口減少に伴う水需要の減少により、給水収益の減少が予想されています。また、近年の物価高騰による経常費用の増加に加え、管路を含めた施設の老朽化による更新時期が集中的に到来することから、更新費用の財源の確保も必要になってきています。
　今後は、水道事業の広域化を見据え、現在策定を行っているアセットマネジメントによる投資財政計画に基づき、計画的な施設更新により事業費の平準化を図るとともに、今後の経常費用及び施設更新費用を賄うために必要となる適切な料金設定を行うことで、経営基盤の強化を図り、安心安全な水の供給に努めます。</t>
    <rPh sb="158" eb="161">
      <t>ロウキュウカ</t>
    </rPh>
    <rPh sb="229" eb="230">
      <t>オコナ</t>
    </rPh>
    <rPh sb="247" eb="253">
      <t>トウシザイセイケイカク</t>
    </rPh>
    <rPh sb="254" eb="255">
      <t>モト</t>
    </rPh>
    <rPh sb="284" eb="286">
      <t>コンゴ</t>
    </rPh>
    <rPh sb="287" eb="292">
      <t>ケイジョウヒヨウオヨ</t>
    </rPh>
    <rPh sb="293" eb="299">
      <t>シセツコウシンヒヨウ</t>
    </rPh>
    <rPh sb="300" eb="301">
      <t>マカナ</t>
    </rPh>
    <rPh sb="305" eb="307">
      <t>ヒツヨウ</t>
    </rPh>
    <rPh sb="310" eb="312">
      <t>テキセツ</t>
    </rPh>
    <rPh sb="313" eb="317">
      <t>リョウキンセッテイ</t>
    </rPh>
    <rPh sb="318" eb="31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</si>
</sst>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0.19</c:v>
                </c:pt>
                <c:pt idx="2">
                  <c:v>0.15</c:v>
                </c:pt>
                <c:pt idx="3">
                  <c:v>0.32</c:v>
                </c:pt>
                <c:pt idx="4">
                  <c:v>0.27</c:v>
                </c:pt>
              </c:numCache>
            </c:numRef>
          </c:val>
          <c:extLst>
            <c:ext xmlns:c16="http://schemas.microsoft.com/office/drawing/2014/chart" uri="{C3380CC4-5D6E-409C-BE32-E72D297353CC}">
              <c16:uniqueId val="{00000000-F59B-4856-ACA1-844776BCB2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F59B-4856-ACA1-844776BCB2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34.46</c:v>
                </c:pt>
                <c:pt idx="1">
                  <c:v>34.94</c:v>
                </c:pt>
                <c:pt idx="2">
                  <c:v>34.979999999999997</c:v>
                </c:pt>
                <c:pt idx="3">
                  <c:v>34.83</c:v>
                </c:pt>
                <c:pt idx="4">
                  <c:v>35.42</c:v>
                </c:pt>
              </c:numCache>
            </c:numRef>
          </c:val>
          <c:extLst>
            <c:ext xmlns:c16="http://schemas.microsoft.com/office/drawing/2014/chart" uri="{C3380CC4-5D6E-409C-BE32-E72D297353CC}">
              <c16:uniqueId val="{00000000-FA4A-4326-8CE7-29A7C5B56B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FA4A-4326-8CE7-29A7C5B56B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92.03</c:v>
                </c:pt>
                <c:pt idx="1">
                  <c:v>92.71</c:v>
                </c:pt>
                <c:pt idx="2">
                  <c:v>93.43</c:v>
                </c:pt>
                <c:pt idx="3">
                  <c:v>93.7</c:v>
                </c:pt>
                <c:pt idx="4">
                  <c:v>93.31</c:v>
                </c:pt>
              </c:numCache>
            </c:numRef>
          </c:val>
          <c:extLst>
            <c:ext xmlns:c16="http://schemas.microsoft.com/office/drawing/2014/chart" uri="{C3380CC4-5D6E-409C-BE32-E72D297353CC}">
              <c16:uniqueId val="{00000000-95D2-4188-B551-AD014934F6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5D2-4188-B551-AD014934F6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104.64</c:v>
                </c:pt>
                <c:pt idx="1">
                  <c:v>106.57</c:v>
                </c:pt>
                <c:pt idx="2">
                  <c:v>101.03</c:v>
                </c:pt>
                <c:pt idx="3">
                  <c:v>100.64</c:v>
                </c:pt>
                <c:pt idx="4">
                  <c:v>100.02</c:v>
                </c:pt>
              </c:numCache>
            </c:numRef>
          </c:val>
          <c:extLst>
            <c:ext xmlns:c16="http://schemas.microsoft.com/office/drawing/2014/chart" uri="{C3380CC4-5D6E-409C-BE32-E72D297353CC}">
              <c16:uniqueId val="{00000000-C9E1-4477-BC7B-3F63DEBB7F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9E1-4477-BC7B-3F63DEBB7F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46.77</c:v>
                </c:pt>
                <c:pt idx="1">
                  <c:v>47.06</c:v>
                </c:pt>
                <c:pt idx="2">
                  <c:v>48.92</c:v>
                </c:pt>
                <c:pt idx="3">
                  <c:v>50.61</c:v>
                </c:pt>
                <c:pt idx="4">
                  <c:v>52.13</c:v>
                </c:pt>
              </c:numCache>
            </c:numRef>
          </c:val>
          <c:extLst>
            <c:ext xmlns:c16="http://schemas.microsoft.com/office/drawing/2014/chart" uri="{C3380CC4-5D6E-409C-BE32-E72D297353CC}">
              <c16:uniqueId val="{00000000-0DB4-409A-8170-8518FD5598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DB4-409A-8170-8518FD5598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A-4FD5-B67F-029F1F4BF4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06A-4FD5-B67F-029F1F4BF4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8F-4495-928A-43096C92CE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88F-4495-928A-43096C92CE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214.21</c:v>
                </c:pt>
                <c:pt idx="1">
                  <c:v>207.72</c:v>
                </c:pt>
                <c:pt idx="2">
                  <c:v>254.09</c:v>
                </c:pt>
                <c:pt idx="3">
                  <c:v>229.54</c:v>
                </c:pt>
                <c:pt idx="4">
                  <c:v>238.2</c:v>
                </c:pt>
              </c:numCache>
            </c:numRef>
          </c:val>
          <c:extLst>
            <c:ext xmlns:c16="http://schemas.microsoft.com/office/drawing/2014/chart" uri="{C3380CC4-5D6E-409C-BE32-E72D297353CC}">
              <c16:uniqueId val="{00000000-FC2F-467E-BD42-8F5E04F38D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C2F-467E-BD42-8F5E04F38D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760.93</c:v>
                </c:pt>
                <c:pt idx="1">
                  <c:v>733.12</c:v>
                </c:pt>
                <c:pt idx="2">
                  <c:v>673.24</c:v>
                </c:pt>
                <c:pt idx="3">
                  <c:v>623.44000000000005</c:v>
                </c:pt>
                <c:pt idx="4">
                  <c:v>603.41999999999996</c:v>
                </c:pt>
              </c:numCache>
            </c:numRef>
          </c:val>
          <c:extLst>
            <c:ext xmlns:c16="http://schemas.microsoft.com/office/drawing/2014/chart" uri="{C3380CC4-5D6E-409C-BE32-E72D297353CC}">
              <c16:uniqueId val="{00000000-1114-4C59-ABA9-6015126FDF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114-4C59-ABA9-6015126FDF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64.680000000000007</c:v>
                </c:pt>
                <c:pt idx="1">
                  <c:v>67.5</c:v>
                </c:pt>
                <c:pt idx="2">
                  <c:v>66.06</c:v>
                </c:pt>
                <c:pt idx="3">
                  <c:v>68.209999999999994</c:v>
                </c:pt>
                <c:pt idx="4">
                  <c:v>68.260000000000005</c:v>
                </c:pt>
              </c:numCache>
            </c:numRef>
          </c:val>
          <c:extLst>
            <c:ext xmlns:c16="http://schemas.microsoft.com/office/drawing/2014/chart" uri="{C3380CC4-5D6E-409C-BE32-E72D297353CC}">
              <c16:uniqueId val="{00000000-425D-4EA2-A965-6C20940C2F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25D-4EA2-A965-6C20940C2F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403.05</c:v>
                </c:pt>
                <c:pt idx="1">
                  <c:v>390.14</c:v>
                </c:pt>
                <c:pt idx="2">
                  <c:v>396.79</c:v>
                </c:pt>
                <c:pt idx="3">
                  <c:v>382.39</c:v>
                </c:pt>
                <c:pt idx="4">
                  <c:v>380.52</c:v>
                </c:pt>
              </c:numCache>
            </c:numRef>
          </c:val>
          <c:extLst>
            <c:ext xmlns:c16="http://schemas.microsoft.com/office/drawing/2014/chart" uri="{C3380CC4-5D6E-409C-BE32-E72D297353CC}">
              <c16:uniqueId val="{00000000-82E1-4E94-B409-4486429DF0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2E1-4E94-B409-4486429DF0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鉾田市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46537</v>
      </c>
      <c r="AM8" s="44"/>
      <c r="AN8" s="44"/>
      <c r="AO8" s="44"/>
      <c r="AP8" s="44"/>
      <c r="AQ8" s="44"/>
      <c r="AR8" s="44"/>
      <c r="AS8" s="44"/>
      <c r="AT8" s="45">
        <f>データ!$S$6</f>
        <v>207.6</v>
      </c>
      <c r="AU8" s="46"/>
      <c r="AV8" s="46"/>
      <c r="AW8" s="46"/>
      <c r="AX8" s="46"/>
      <c r="AY8" s="46"/>
      <c r="AZ8" s="46"/>
      <c r="BA8" s="46"/>
      <c r="BB8" s="47">
        <f>データ!$T$6</f>
        <v>224.17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73.45</v>
      </c>
      <c r="J10" s="46"/>
      <c r="K10" s="46"/>
      <c r="L10" s="46"/>
      <c r="M10" s="46"/>
      <c r="N10" s="46"/>
      <c r="O10" s="80"/>
      <c r="P10" s="47">
        <f>データ!$P$6</f>
        <v>89.13</v>
      </c>
      <c r="Q10" s="47"/>
      <c r="R10" s="47"/>
      <c r="S10" s="47"/>
      <c r="T10" s="47"/>
      <c r="U10" s="47"/>
      <c r="V10" s="47"/>
      <c r="W10" s="44">
        <f>データ!$Q$6</f>
        <v>4455</v>
      </c>
      <c r="X10" s="44"/>
      <c r="Y10" s="44"/>
      <c r="Z10" s="44"/>
      <c r="AA10" s="44"/>
      <c r="AB10" s="44"/>
      <c r="AC10" s="44"/>
      <c r="AD10" s="2"/>
      <c r="AE10" s="2"/>
      <c r="AF10" s="2"/>
      <c r="AG10" s="2"/>
      <c r="AH10" s="2"/>
      <c r="AI10" s="2"/>
      <c r="AJ10" s="2"/>
      <c r="AK10" s="2"/>
      <c r="AL10" s="44">
        <f>データ!$U$6</f>
        <v>41268</v>
      </c>
      <c r="AM10" s="44"/>
      <c r="AN10" s="44"/>
      <c r="AO10" s="44"/>
      <c r="AP10" s="44"/>
      <c r="AQ10" s="44"/>
      <c r="AR10" s="44"/>
      <c r="AS10" s="44"/>
      <c r="AT10" s="45">
        <f>データ!$V$6</f>
        <v>203.26</v>
      </c>
      <c r="AU10" s="46"/>
      <c r="AV10" s="46"/>
      <c r="AW10" s="46"/>
      <c r="AX10" s="46"/>
      <c r="AY10" s="46"/>
      <c r="AZ10" s="46"/>
      <c r="BA10" s="46"/>
      <c r="BB10" s="47">
        <f>データ!$W$6</f>
        <v>203.03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45WVmFoEX0uVMej2xi6K/SE1J3dAgScHmeQbEAQroKr/Fkruasgrl6orX6AzNbjyI57tLpo4wV5JOG4Div3Vg==" saltValue="t2m83uOa4q8LUzm3Hgo/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82341</v>
      </c>
      <c r="D6" s="20">
        <f t="shared" si="3"/>
        <v>46</v>
      </c>
      <c r="E6" s="20">
        <f t="shared" si="3"/>
        <v>1</v>
      </c>
      <c r="F6" s="20">
        <f t="shared" si="3"/>
        <v>0</v>
      </c>
      <c r="G6" s="20">
        <f t="shared" si="3"/>
        <v>1</v>
      </c>
      <c r="H6" s="20" t="str">
        <f t="shared" si="3"/>
        <v>茨城県　鉾田市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73.45</v>
      </c>
      <c r="P6" s="21">
        <f t="shared" si="3"/>
        <v>89.13</v>
      </c>
      <c r="Q6" s="21">
        <f t="shared" si="3"/>
        <v>4455</v>
      </c>
      <c r="R6" s="21">
        <f t="shared" si="3"/>
        <v>46537</v>
      </c>
      <c r="S6" s="21">
        <f t="shared" si="3"/>
        <v>207.6</v>
      </c>
      <c r="T6" s="21">
        <f t="shared" si="3"/>
        <v>224.17</v>
      </c>
      <c r="U6" s="21">
        <f t="shared" si="3"/>
        <v>41268</v>
      </c>
      <c r="V6" s="21">
        <f t="shared" si="3"/>
        <v>203.26</v>
      </c>
      <c r="W6" s="21">
        <f t="shared" si="3"/>
        <v>203.03</v>
      </c>
      <c r="X6" s="22">
        <f>IF(X7="",NA(),X7)</f>
        <v>104.64</v>
      </c>
      <c r="Y6" s="22">
        <f t="shared" ref="Y6:AG6" si="4">IF(Y7="",NA(),Y7)</f>
        <v>106.57</v>
      </c>
      <c r="Z6" s="22">
        <f t="shared" si="4"/>
        <v>101.03</v>
      </c>
      <c r="AA6" s="22">
        <f t="shared" si="4"/>
        <v>100.64</v>
      </c>
      <c r="AB6" s="22">
        <f t="shared" si="4"/>
        <v>100.02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214.21</v>
      </c>
      <c r="AU6" s="22">
        <f t="shared" ref="AU6:BC6" si="6">IF(AU7="",NA(),AU7)</f>
        <v>207.72</v>
      </c>
      <c r="AV6" s="22">
        <f t="shared" si="6"/>
        <v>254.09</v>
      </c>
      <c r="AW6" s="22">
        <f t="shared" si="6"/>
        <v>229.54</v>
      </c>
      <c r="AX6" s="22">
        <f t="shared" si="6"/>
        <v>238.2</v>
      </c>
      <c r="AY6" s="22">
        <f t="shared" si="6"/>
        <v>327.77</v>
      </c>
      <c r="AZ6" s="22">
        <f t="shared" si="6"/>
        <v>338.02</v>
      </c>
      <c r="BA6" s="22">
        <f t="shared" si="6"/>
        <v>345.94</v>
      </c>
      <c r="BB6" s="22">
        <f t="shared" si="6"/>
        <v>329.7</v>
      </c>
      <c r="BC6" s="22">
        <f t="shared" si="6"/>
        <v>319.99</v>
      </c>
      <c r="BD6" s="21" t="str">
        <f>IF(BD7="","",IF(BD7="-","【-】","【"&amp;SUBSTITUTE(TEXT(BD7,"#,##0.00"),"-","△")&amp;"】"))</f>
        <v>【239.69】</v>
      </c>
      <c r="BE6" s="22">
        <f>IF(BE7="",NA(),BE7)</f>
        <v>760.93</v>
      </c>
      <c r="BF6" s="22">
        <f t="shared" ref="BF6:BN6" si="7">IF(BF7="",NA(),BF7)</f>
        <v>733.12</v>
      </c>
      <c r="BG6" s="22">
        <f t="shared" si="7"/>
        <v>673.24</v>
      </c>
      <c r="BH6" s="22">
        <f t="shared" si="7"/>
        <v>623.44000000000005</v>
      </c>
      <c r="BI6" s="22">
        <f t="shared" si="7"/>
        <v>603.41999999999996</v>
      </c>
      <c r="BJ6" s="22">
        <f t="shared" si="7"/>
        <v>397.1</v>
      </c>
      <c r="BK6" s="22">
        <f t="shared" si="7"/>
        <v>379.91</v>
      </c>
      <c r="BL6" s="22">
        <f t="shared" si="7"/>
        <v>386.61</v>
      </c>
      <c r="BM6" s="22">
        <f t="shared" si="7"/>
        <v>381.56</v>
      </c>
      <c r="BN6" s="22">
        <f t="shared" si="7"/>
        <v>365.55</v>
      </c>
      <c r="BO6" s="21" t="str">
        <f>IF(BO7="","",IF(BO7="-","【-】","【"&amp;SUBSTITUTE(TEXT(BO7,"#,##0.00"),"-","△")&amp;"】"))</f>
        <v>【264.86】</v>
      </c>
      <c r="BP6" s="22">
        <f>IF(BP7="",NA(),BP7)</f>
        <v>64.680000000000007</v>
      </c>
      <c r="BQ6" s="22">
        <f t="shared" ref="BQ6:BY6" si="8">IF(BQ7="",NA(),BQ7)</f>
        <v>67.5</v>
      </c>
      <c r="BR6" s="22">
        <f t="shared" si="8"/>
        <v>66.06</v>
      </c>
      <c r="BS6" s="22">
        <f t="shared" si="8"/>
        <v>68.209999999999994</v>
      </c>
      <c r="BT6" s="22">
        <f t="shared" si="8"/>
        <v>68.260000000000005</v>
      </c>
      <c r="BU6" s="22">
        <f t="shared" si="8"/>
        <v>95.79</v>
      </c>
      <c r="BV6" s="22">
        <f t="shared" si="8"/>
        <v>98.3</v>
      </c>
      <c r="BW6" s="22">
        <f t="shared" si="8"/>
        <v>93.82</v>
      </c>
      <c r="BX6" s="22">
        <f t="shared" si="8"/>
        <v>95.04</v>
      </c>
      <c r="BY6" s="22">
        <f t="shared" si="8"/>
        <v>95.42</v>
      </c>
      <c r="BZ6" s="21" t="str">
        <f>IF(BZ7="","",IF(BZ7="-","【-】","【"&amp;SUBSTITUTE(TEXT(BZ7,"#,##0.00"),"-","△")&amp;"】"))</f>
        <v>【97.59】</v>
      </c>
      <c r="CA6" s="22">
        <f>IF(CA7="",NA(),CA7)</f>
        <v>403.05</v>
      </c>
      <c r="CB6" s="22">
        <f t="shared" ref="CB6:CJ6" si="9">IF(CB7="",NA(),CB7)</f>
        <v>390.14</v>
      </c>
      <c r="CC6" s="22">
        <f t="shared" si="9"/>
        <v>396.79</v>
      </c>
      <c r="CD6" s="22">
        <f t="shared" si="9"/>
        <v>382.39</v>
      </c>
      <c r="CE6" s="22">
        <f t="shared" si="9"/>
        <v>380.52</v>
      </c>
      <c r="CF6" s="22">
        <f t="shared" si="9"/>
        <v>171.13</v>
      </c>
      <c r="CG6" s="22">
        <f t="shared" si="9"/>
        <v>173.7</v>
      </c>
      <c r="CH6" s="22">
        <f t="shared" si="9"/>
        <v>178.94</v>
      </c>
      <c r="CI6" s="22">
        <f t="shared" si="9"/>
        <v>180.19</v>
      </c>
      <c r="CJ6" s="22">
        <f t="shared" si="9"/>
        <v>184.25</v>
      </c>
      <c r="CK6" s="21" t="str">
        <f>IF(CK7="","",IF(CK7="-","【-】","【"&amp;SUBSTITUTE(TEXT(CK7,"#,##0.00"),"-","△")&amp;"】"))</f>
        <v>【181.66】</v>
      </c>
      <c r="CL6" s="22">
        <f>IF(CL7="",NA(),CL7)</f>
        <v>34.46</v>
      </c>
      <c r="CM6" s="22">
        <f t="shared" ref="CM6:CU6" si="10">IF(CM7="",NA(),CM7)</f>
        <v>34.94</v>
      </c>
      <c r="CN6" s="22">
        <f t="shared" si="10"/>
        <v>34.979999999999997</v>
      </c>
      <c r="CO6" s="22">
        <f t="shared" si="10"/>
        <v>34.83</v>
      </c>
      <c r="CP6" s="22">
        <f t="shared" si="10"/>
        <v>35.42</v>
      </c>
      <c r="CQ6" s="22">
        <f t="shared" si="10"/>
        <v>60.12</v>
      </c>
      <c r="CR6" s="22">
        <f t="shared" si="10"/>
        <v>60.34</v>
      </c>
      <c r="CS6" s="22">
        <f t="shared" si="10"/>
        <v>59.54</v>
      </c>
      <c r="CT6" s="22">
        <f t="shared" si="10"/>
        <v>59.26</v>
      </c>
      <c r="CU6" s="22">
        <f t="shared" si="10"/>
        <v>60.44</v>
      </c>
      <c r="CV6" s="21" t="str">
        <f>IF(CV7="","",IF(CV7="-","【-】","【"&amp;SUBSTITUTE(TEXT(CV7,"#,##0.00"),"-","△")&amp;"】"))</f>
        <v>【60.21】</v>
      </c>
      <c r="CW6" s="22">
        <f>IF(CW7="",NA(),CW7)</f>
        <v>92.03</v>
      </c>
      <c r="CX6" s="22">
        <f t="shared" ref="CX6:DF6" si="11">IF(CX7="",NA(),CX7)</f>
        <v>92.71</v>
      </c>
      <c r="CY6" s="22">
        <f t="shared" si="11"/>
        <v>93.43</v>
      </c>
      <c r="CZ6" s="22">
        <f t="shared" si="11"/>
        <v>93.7</v>
      </c>
      <c r="DA6" s="22">
        <f t="shared" si="11"/>
        <v>93.31</v>
      </c>
      <c r="DB6" s="22">
        <f t="shared" si="11"/>
        <v>84.24</v>
      </c>
      <c r="DC6" s="22">
        <f t="shared" si="11"/>
        <v>84.19</v>
      </c>
      <c r="DD6" s="22">
        <f t="shared" si="11"/>
        <v>83.93</v>
      </c>
      <c r="DE6" s="22">
        <f t="shared" si="11"/>
        <v>83.84</v>
      </c>
      <c r="DF6" s="22">
        <f t="shared" si="11"/>
        <v>83.39</v>
      </c>
      <c r="DG6" s="21" t="str">
        <f>IF(DG7="","",IF(DG7="-","【-】","【"&amp;SUBSTITUTE(TEXT(DG7,"#,##0.00"),"-","△")&amp;"】"))</f>
        <v>【89.21】</v>
      </c>
      <c r="DH6" s="22">
        <f>IF(DH7="",NA(),DH7)</f>
        <v>46.77</v>
      </c>
      <c r="DI6" s="22">
        <f t="shared" ref="DI6:DQ6" si="12">IF(DI7="",NA(),DI7)</f>
        <v>47.06</v>
      </c>
      <c r="DJ6" s="22">
        <f t="shared" si="12"/>
        <v>48.92</v>
      </c>
      <c r="DK6" s="22">
        <f t="shared" si="12"/>
        <v>50.61</v>
      </c>
      <c r="DL6" s="22">
        <f t="shared" si="12"/>
        <v>52.13</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1">
        <f t="shared" si="13"/>
        <v>0</v>
      </c>
      <c r="DW6" s="21">
        <f t="shared" si="13"/>
        <v>0</v>
      </c>
      <c r="DX6" s="22">
        <f t="shared" si="13"/>
        <v>18.18</v>
      </c>
      <c r="DY6" s="22">
        <f t="shared" si="13"/>
        <v>19.32</v>
      </c>
      <c r="DZ6" s="22">
        <f t="shared" si="13"/>
        <v>21.16</v>
      </c>
      <c r="EA6" s="22">
        <f t="shared" si="13"/>
        <v>22.72</v>
      </c>
      <c r="EB6" s="22">
        <f t="shared" si="13"/>
        <v>24.16</v>
      </c>
      <c r="EC6" s="21" t="str">
        <f>IF(EC7="","",IF(EC7="-","【-】","【"&amp;SUBSTITUTE(TEXT(EC7,"#,##0.00"),"-","△")&amp;"】"))</f>
        <v>【26.78】</v>
      </c>
      <c r="ED6" s="22">
        <f>IF(ED7="",NA(),ED7)</f>
        <v>0.23</v>
      </c>
      <c r="EE6" s="22">
        <f t="shared" ref="EE6:EM6" si="14">IF(EE7="",NA(),EE7)</f>
        <v>0.19</v>
      </c>
      <c r="EF6" s="22">
        <f t="shared" si="14"/>
        <v>0.15</v>
      </c>
      <c r="EG6" s="22">
        <f t="shared" si="14"/>
        <v>0.32</v>
      </c>
      <c r="EH6" s="22">
        <f t="shared" si="14"/>
        <v>0.27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82341</v>
      </c>
      <c r="D7" s="24">
        <v>46</v>
      </c>
      <c r="E7" s="24">
        <v>1</v>
      </c>
      <c r="F7" s="24">
        <v>0</v>
      </c>
      <c r="G7" s="24">
        <v>1</v>
      </c>
      <c r="H7" s="24" t="s">
        <v>93</v>
      </c>
      <c r="I7" s="24" t="s">
        <v>94</v>
      </c>
      <c r="J7" s="24" t="s">
        <v>95</v>
      </c>
      <c r="K7" s="24" t="s">
        <v>96</v>
      </c>
      <c r="L7" s="24" t="s">
        <v>97</v>
      </c>
      <c r="M7" s="24" t="s">
        <v>98</v>
      </c>
      <c r="N7" s="25" t="s">
        <v>99</v>
      </c>
      <c r="O7" s="25">
        <v>73.45</v>
      </c>
      <c r="P7" s="25">
        <v>89.13</v>
      </c>
      <c r="Q7" s="25">
        <v>4455</v>
      </c>
      <c r="R7" s="25">
        <v>46537</v>
      </c>
      <c r="S7" s="25">
        <v>207.6</v>
      </c>
      <c r="T7" s="25">
        <v>224.17</v>
      </c>
      <c r="U7" s="25">
        <v>41268</v>
      </c>
      <c r="V7" s="25">
        <v>203.26</v>
      </c>
      <c r="W7" s="25">
        <v>203.03</v>
      </c>
      <c r="X7" s="25">
        <v>104.64</v>
      </c>
      <c r="Y7" s="25">
        <v>106.57</v>
      </c>
      <c r="Z7" s="25">
        <v>101.03</v>
      </c>
      <c r="AA7" s="25">
        <v>100.64</v>
      </c>
      <c r="AB7" s="25">
        <v>100.02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214.21</v>
      </c>
      <c r="AU7" s="25">
        <v>207.72</v>
      </c>
      <c r="AV7" s="25">
        <v>254.09</v>
      </c>
      <c r="AW7" s="25">
        <v>229.54</v>
      </c>
      <c r="AX7" s="25">
        <v>238.2</v>
      </c>
      <c r="AY7" s="25">
        <v>327.77</v>
      </c>
      <c r="AZ7" s="25">
        <v>338.02</v>
      </c>
      <c r="BA7" s="25">
        <v>345.94</v>
      </c>
      <c r="BB7" s="25">
        <v>329.7</v>
      </c>
      <c r="BC7" s="25">
        <v>319.99</v>
      </c>
      <c r="BD7" s="25">
        <v>239.69</v>
      </c>
      <c r="BE7" s="25">
        <v>760.93</v>
      </c>
      <c r="BF7" s="25">
        <v>733.12</v>
      </c>
      <c r="BG7" s="25">
        <v>673.24</v>
      </c>
      <c r="BH7" s="25">
        <v>623.44000000000005</v>
      </c>
      <c r="BI7" s="25">
        <v>603.41999999999996</v>
      </c>
      <c r="BJ7" s="25">
        <v>397.1</v>
      </c>
      <c r="BK7" s="25">
        <v>379.91</v>
      </c>
      <c r="BL7" s="25">
        <v>386.61</v>
      </c>
      <c r="BM7" s="25">
        <v>381.56</v>
      </c>
      <c r="BN7" s="25">
        <v>365.55</v>
      </c>
      <c r="BO7" s="25">
        <v>264.86</v>
      </c>
      <c r="BP7" s="25">
        <v>64.680000000000007</v>
      </c>
      <c r="BQ7" s="25">
        <v>67.5</v>
      </c>
      <c r="BR7" s="25">
        <v>66.06</v>
      </c>
      <c r="BS7" s="25">
        <v>68.209999999999994</v>
      </c>
      <c r="BT7" s="25">
        <v>68.260000000000005</v>
      </c>
      <c r="BU7" s="25">
        <v>95.79</v>
      </c>
      <c r="BV7" s="25">
        <v>98.3</v>
      </c>
      <c r="BW7" s="25">
        <v>93.82</v>
      </c>
      <c r="BX7" s="25">
        <v>95.04</v>
      </c>
      <c r="BY7" s="25">
        <v>95.42</v>
      </c>
      <c r="BZ7" s="25">
        <v>97.59</v>
      </c>
      <c r="CA7" s="25">
        <v>403.05</v>
      </c>
      <c r="CB7" s="25">
        <v>390.14</v>
      </c>
      <c r="CC7" s="25">
        <v>396.79</v>
      </c>
      <c r="CD7" s="25">
        <v>382.39</v>
      </c>
      <c r="CE7" s="25">
        <v>380.52</v>
      </c>
      <c r="CF7" s="25">
        <v>171.13</v>
      </c>
      <c r="CG7" s="25">
        <v>173.7</v>
      </c>
      <c r="CH7" s="25">
        <v>178.94</v>
      </c>
      <c r="CI7" s="25">
        <v>180.19</v>
      </c>
      <c r="CJ7" s="25">
        <v>184.25</v>
      </c>
      <c r="CK7" s="25">
        <v>181.66</v>
      </c>
      <c r="CL7" s="25">
        <v>34.46</v>
      </c>
      <c r="CM7" s="25">
        <v>34.94</v>
      </c>
      <c r="CN7" s="25">
        <v>34.979999999999997</v>
      </c>
      <c r="CO7" s="25">
        <v>34.83</v>
      </c>
      <c r="CP7" s="25">
        <v>35.42</v>
      </c>
      <c r="CQ7" s="25">
        <v>60.12</v>
      </c>
      <c r="CR7" s="25">
        <v>60.34</v>
      </c>
      <c r="CS7" s="25">
        <v>59.54</v>
      </c>
      <c r="CT7" s="25">
        <v>59.26</v>
      </c>
      <c r="CU7" s="25">
        <v>60.44</v>
      </c>
      <c r="CV7" s="25">
        <v>60.21</v>
      </c>
      <c r="CW7" s="25">
        <v>92.03</v>
      </c>
      <c r="CX7" s="25">
        <v>92.71</v>
      </c>
      <c r="CY7" s="25">
        <v>93.43</v>
      </c>
      <c r="CZ7" s="25">
        <v>93.7</v>
      </c>
      <c r="DA7" s="25">
        <v>93.31</v>
      </c>
      <c r="DB7" s="25">
        <v>84.24</v>
      </c>
      <c r="DC7" s="25">
        <v>84.19</v>
      </c>
      <c r="DD7" s="25">
        <v>83.93</v>
      </c>
      <c r="DE7" s="25">
        <v>83.84</v>
      </c>
      <c r="DF7" s="25">
        <v>83.39</v>
      </c>
      <c r="DG7" s="25">
        <v>89.21</v>
      </c>
      <c r="DH7" s="25">
        <v>46.77</v>
      </c>
      <c r="DI7" s="25">
        <v>47.06</v>
      </c>
      <c r="DJ7" s="25">
        <v>48.92</v>
      </c>
      <c r="DK7" s="25">
        <v>50.61</v>
      </c>
      <c r="DL7" s="25">
        <v>52.13</v>
      </c>
      <c r="DM7" s="25">
        <v>48.83</v>
      </c>
      <c r="DN7" s="25">
        <v>49.96</v>
      </c>
      <c r="DO7" s="25">
        <v>50.82</v>
      </c>
      <c r="DP7" s="25">
        <v>51.82</v>
      </c>
      <c r="DQ7" s="25">
        <v>52.53</v>
      </c>
      <c r="DR7" s="25">
        <v>52.41</v>
      </c>
      <c r="DS7" s="25">
        <v>0</v>
      </c>
      <c r="DT7" s="25">
        <v>0</v>
      </c>
      <c r="DU7" s="25">
        <v>0</v>
      </c>
      <c r="DV7" s="25">
        <v>0</v>
      </c>
      <c r="DW7" s="25">
        <v>0</v>
      </c>
      <c r="DX7" s="25">
        <v>18.18</v>
      </c>
      <c r="DY7" s="25">
        <v>19.32</v>
      </c>
      <c r="DZ7" s="25">
        <v>21.16</v>
      </c>
      <c r="EA7" s="25">
        <v>22.72</v>
      </c>
      <c r="EB7" s="25">
        <v>24.16</v>
      </c>
      <c r="EC7" s="25">
        <v>26.78</v>
      </c>
      <c r="ED7" s="25">
        <v>0.23</v>
      </c>
      <c r="EE7" s="25">
        <v>0.19</v>
      </c>
      <c r="EF7" s="25">
        <v>0.15</v>
      </c>
      <c r="EG7" s="25">
        <v>0.32</v>
      </c>
      <c r="EH7" s="25">
        <v>0.27</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2026-01-14T23:50:30Z</cp:lastPrinted>
  <dcterms:created xsi:type="dcterms:W3CDTF">2025-12-12T09:13:05Z</dcterms:created>
  <dcterms:modified xsi:type="dcterms:W3CDTF">2026-02-26T07:08:18Z</dcterms:modified>
  <cp:category/>
</cp:coreProperties>
</file>