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80_特定地域生活排水\"/>
    </mc:Choice>
  </mc:AlternateContent>
  <xr:revisionPtr revIDLastSave="0" documentId="8_{9731FF81-E294-4D7B-9A4C-35EECCF166B7}" xr6:coauthVersionLast="47" xr6:coauthVersionMax="47" xr10:uidLastSave="{00000000-0000-0000-0000-000000000000}"/>
  <workbookProtection workbookAlgorithmName="SHA-512" workbookHashValue="pfMv7lhZEt3aYu1JjGXEL5J6nvocI8FEgDXan7WKu990y2/ed6eUdv8CHsE9BjRlDbgKT2iKgGQP7LsbuKmYjQ==" workbookSaltValue="wyzQYJ3dIHxtnLhGdYFRe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8"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<sst xmlns="http://schemas.openxmlformats.org/spreadsheetml/2006/main" count="253" uniqueCount="117">
  <si>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</si>
  <si>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</si>
  <si>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</si>
  <si>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</si>
  <si>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</si>
  <si>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</si>
  <si>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</si>
  <si>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</si>
  <si>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</si>
  <si>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</si>
  <si>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</si>
  <si>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</si>
  <si>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</si>
  <si>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</si>
  <si>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</si>
  <si>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</si>
  <si>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</si>
  <si>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</si>
  <si>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</si>
  <si>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</si>
  <si>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</si>
  <si>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</si>
  <si>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</si>
  <si>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</si>
  <si>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</si>
  <si>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</si>
  <si>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</si>
  <si>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</si>
  <si>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</si>
  <si>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</si>
  <si>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</si>
  <si>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</si>
  <si>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</si>
  <si>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</si>
  <si>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</si>
  <si>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</si>
  <si>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</si>
  <si>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</si>
  <si>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</si>
  <si>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</si>
  <si>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</si>
  <si>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</si>
  <si>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</si>
  <si>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</si>
  <si>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</si>
  <si>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</si>
  <si>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</si>
  <si>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</si>
  <si>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</si>
  <si>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</si>
  <si>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</si>
  <si>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</si>
  <si>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</si>
  <si>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</si>
  <si>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</si>
  <si>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</si>
  <si>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</si>
  <si>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</si>
  <si>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</si>
  <si>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</si>
  <si>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</si>
  <si>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</si>
  <si>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</si>
  <si>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</si>
  <si>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</si>
  <si>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</si>
  <si>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</si>
  <si>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</si>
  <si>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</si>
  <si>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</si>
  <si>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</si>
  <si>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</si>
  <si>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</si>
  <si>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</si>
  <si>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</si>
  <si>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</si>
  <si>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</si>
  <si>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</si>
  <si>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</si>
  <si>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</si>
  <si>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</si>
  <si>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</si>
  <si>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</si>
  <si>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</si>
  <si>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</si>
  <si>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</si>
  <si>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</si>
  <si>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</si>
  <si>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</si>
  <si>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</si>
  <si>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</si>
  <si>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</si>
  <si>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</si>
  <si>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</si>
  <si>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</si>
  <si>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</si>
  <si>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</si>
  <si>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</si>
  <si>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</si>
  <si>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</si>
  <si>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</si>
  <si>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</si>
  <si>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</si>
  <si>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</si>
  <si>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</si>
  <si>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</si>
  <si>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</si>
  <si>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</si>
  <si>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</si>
  <si>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</si>
  <si>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</si>
  <si>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</si>
  <si>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</si>
  <si>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</si>
  <si>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全国平均及び類似団体と比較して低い16.30％となった。要因としては、平成24年度から開始した事業であり資産となる浄化槽については、法定耐用年数に近い資産が少ないことが考えられ、数値については低い値を示している。一方で、将来的には必然的に法定耐用年数が到来し、更新が必要となることから、個人への譲渡なども含め長期的な展望を持った実効性のある更新計画の策定が必要となってくる。</t>
    <phoneticPr fontId="4"/>
  </si>
  <si>
    <t xml:space="preserve">①経常収支比率：単年度収支が黒字の105.95％となってはいるものの経常収益では使用料金の割合が低く、一般会計からの繰入金に依存している状況である。今後も維持管理費の削減に努めていく必要がある。
⑤経費回収率：使用料で回収すべき経費を全て賄えていれば100％以上であるが、それを下回る60.54％であり汚水処理費を使用料で賄えていない状況である。今後は浄化槽の経年劣化やそれに伴う維持管理費の増加、人件費や光熱水費の高騰などを考慮した使用料を検討し、料金改定などにより経営改善を図っていく必要がある。
⑥汚水処理原価：高度処理が必要な地域であるが全国平均及び類似団体より低い282.23円となった。前年比3.7円の増加となり、物価高の影響と考えられる。今後も維持管理費の削減に努め、効率的な汚水処理を行っていく必要がある。
</t>
    <rPh sb="176" eb="179">
      <t>ジョウカソウ</t>
    </rPh>
    <rPh sb="180" eb="182">
      <t>ケイネン</t>
    </rPh>
    <rPh sb="182" eb="184">
      <t>レッカ</t>
    </rPh>
    <rPh sb="188" eb="189">
      <t>トモナ</t>
    </rPh>
    <rPh sb="190" eb="192">
      <t>イジ</t>
    </rPh>
    <rPh sb="192" eb="195">
      <t>カンリヒ</t>
    </rPh>
    <rPh sb="196" eb="198">
      <t>ゾウカ</t>
    </rPh>
    <rPh sb="199" eb="202">
      <t>ジンケンヒ</t>
    </rPh>
    <rPh sb="203" eb="207">
      <t>コウネツスイヒ</t>
    </rPh>
    <rPh sb="208" eb="210">
      <t>コウトウ</t>
    </rPh>
    <rPh sb="213" eb="215">
      <t>コウリョ</t>
    </rPh>
    <rPh sb="221" eb="223">
      <t>ケントウ</t>
    </rPh>
    <rPh sb="225" eb="227">
      <t>リョウキン</t>
    </rPh>
    <rPh sb="227" eb="229">
      <t>カイテイ</t>
    </rPh>
    <rPh sb="244" eb="246">
      <t>ヒツヨウ</t>
    </rPh>
    <rPh sb="285" eb="286">
      <t>ヒク</t>
    </rPh>
    <rPh sb="299" eb="302">
      <t>ゼンネンヒ</t>
    </rPh>
    <rPh sb="305" eb="306">
      <t>エン</t>
    </rPh>
    <rPh sb="307" eb="309">
      <t>ゾウカ</t>
    </rPh>
    <rPh sb="313" eb="316">
      <t>ブッカダカ</t>
    </rPh>
    <rPh sb="317" eb="319">
      <t>エイキョウ</t>
    </rPh>
    <rPh sb="320" eb="321">
      <t>カンガ</t>
    </rPh>
    <phoneticPr fontId="4"/>
  </si>
  <si>
    <t>　法適用企業となり独立採算を求められる中においては、法適化以前と同様の一般会計からの繰入金に依存している経営体質からは脱却が必要である。
　独立採算の観点から長期の収支を検討するに当たり、人口減少による収益への影響や物価高による費用の増加を想定し、使用料を検討する必要がある。
　また、浄化槽の耐用年数経過後の大量更新についても、修繕費用が増大する前に譲渡などの道筋を作っておく必要があると思われる。
　</t>
    <rPh sb="94" eb="96">
      <t>ジンコウ</t>
    </rPh>
    <rPh sb="96" eb="98">
      <t>ゲンショウ</t>
    </rPh>
    <rPh sb="101" eb="103">
      <t>シュウエキ</t>
    </rPh>
    <rPh sb="105" eb="107">
      <t>エイキョウ</t>
    </rPh>
    <rPh sb="108" eb="111">
      <t>ブッカダカ</t>
    </rPh>
    <rPh sb="114" eb="116">
      <t>ヒヨウ</t>
    </rPh>
    <rPh sb="117" eb="119">
      <t>ゾウカ</t>
    </rPh>
    <rPh sb="120" eb="122">
      <t>ソウテイ</t>
    </rPh>
    <rPh sb="124" eb="127">
      <t>シヨウリョウ</t>
    </rPh>
    <rPh sb="128" eb="130">
      <t>ケントウ</t>
    </rPh>
    <rPh sb="132" eb="134">
      <t>ヒツヨウ</t>
    </rPh>
    <rPh sb="165" eb="167">
      <t>シュウゼン</t>
    </rPh>
    <rPh sb="167" eb="169">
      <t>ヒヨウ</t>
    </rPh>
    <rPh sb="170" eb="172">
      <t>ゾウダイ</t>
    </rPh>
    <rPh sb="174" eb="175">
      <t>マエ</t>
    </rPh>
    <rPh sb="176" eb="178">
      <t>ジョウト</t>
    </rPh>
    <rPh sb="181" eb="183">
      <t>ミチスジ</t>
    </rPh>
    <rPh sb="184" eb="185">
      <t>ツク</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</si>
</sst>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DF-470B-8D89-ADA56BB301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2DF-470B-8D89-ADA56BB301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52.08</c:v>
                </c:pt>
                <c:pt idx="1">
                  <c:v>53.88</c:v>
                </c:pt>
                <c:pt idx="2">
                  <c:v>55.64</c:v>
                </c:pt>
                <c:pt idx="3">
                  <c:v>55.64</c:v>
                </c:pt>
                <c:pt idx="4">
                  <c:v>65.239999999999995</c:v>
                </c:pt>
              </c:numCache>
            </c:numRef>
          </c:val>
          <c:extLst>
            <c:ext xmlns:c16="http://schemas.microsoft.com/office/drawing/2014/chart" uri="{C3380CC4-5D6E-409C-BE32-E72D297353CC}">
              <c16:uniqueId val="{00000000-9FC9-463A-906F-111CBFC4C1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9FC9-463A-906F-111CBFC4C1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0C3-4AB9-AA70-A656427D05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90C3-4AB9-AA70-A656427D05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113.46</c:v>
                </c:pt>
                <c:pt idx="1">
                  <c:v>113.36</c:v>
                </c:pt>
                <c:pt idx="2">
                  <c:v>103.62</c:v>
                </c:pt>
                <c:pt idx="3">
                  <c:v>104.14</c:v>
                </c:pt>
                <c:pt idx="4">
                  <c:v>105.95</c:v>
                </c:pt>
              </c:numCache>
            </c:numRef>
          </c:val>
          <c:extLst>
            <c:ext xmlns:c16="http://schemas.microsoft.com/office/drawing/2014/chart" uri="{C3380CC4-5D6E-409C-BE32-E72D297353CC}">
              <c16:uniqueId val="{00000000-2AE5-45B6-A7E6-6C50A3E139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2AE5-45B6-A7E6-6C50A3E139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3.33</c:v>
                </c:pt>
                <c:pt idx="1">
                  <c:v>6.21</c:v>
                </c:pt>
                <c:pt idx="2">
                  <c:v>9.4700000000000006</c:v>
                </c:pt>
                <c:pt idx="3">
                  <c:v>12.71</c:v>
                </c:pt>
                <c:pt idx="4">
                  <c:v>16.3</c:v>
                </c:pt>
              </c:numCache>
            </c:numRef>
          </c:val>
          <c:extLst>
            <c:ext xmlns:c16="http://schemas.microsoft.com/office/drawing/2014/chart" uri="{C3380CC4-5D6E-409C-BE32-E72D297353CC}">
              <c16:uniqueId val="{00000000-AC99-4AB2-8768-837A94E4A6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AC99-4AB2-8768-837A94E4A6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F1-45D5-92F4-B3D6EE6FA8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F1-45D5-92F4-B3D6EE6FA8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3A-4BEB-811C-ED9F5EB39C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483A-4BEB-811C-ED9F5EB39C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540.4</c:v>
                </c:pt>
                <c:pt idx="1">
                  <c:v>335.79</c:v>
                </c:pt>
                <c:pt idx="2">
                  <c:v>499.34</c:v>
                </c:pt>
                <c:pt idx="3">
                  <c:v>400.38</c:v>
                </c:pt>
                <c:pt idx="4">
                  <c:v>423.24</c:v>
                </c:pt>
              </c:numCache>
            </c:numRef>
          </c:val>
          <c:extLst>
            <c:ext xmlns:c16="http://schemas.microsoft.com/office/drawing/2014/chart" uri="{C3380CC4-5D6E-409C-BE32-E72D297353CC}">
              <c16:uniqueId val="{00000000-EB4F-45E1-9901-9E503113EA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EB4F-45E1-9901-9E503113EA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12-4511-BBC0-6D44819870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3612-4511-BBC0-6D44819870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50.67</c:v>
                </c:pt>
                <c:pt idx="1">
                  <c:v>54.03</c:v>
                </c:pt>
                <c:pt idx="2">
                  <c:v>55.18</c:v>
                </c:pt>
                <c:pt idx="3">
                  <c:v>56.27</c:v>
                </c:pt>
                <c:pt idx="4">
                  <c:v>60.54</c:v>
                </c:pt>
              </c:numCache>
            </c:numRef>
          </c:val>
          <c:extLst>
            <c:ext xmlns:c16="http://schemas.microsoft.com/office/drawing/2014/chart" uri="{C3380CC4-5D6E-409C-BE32-E72D297353CC}">
              <c16:uniqueId val="{00000000-9099-47FC-8593-D56B63D2BF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9099-47FC-8593-D56B63D2BF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322.04000000000002</c:v>
                </c:pt>
                <c:pt idx="1">
                  <c:v>313.10000000000002</c:v>
                </c:pt>
                <c:pt idx="2">
                  <c:v>311.36</c:v>
                </c:pt>
                <c:pt idx="3">
                  <c:v>278.52999999999997</c:v>
                </c:pt>
                <c:pt idx="4">
                  <c:v>282.23</c:v>
                </c:pt>
              </c:numCache>
            </c:numRef>
          </c:val>
          <c:extLst>
            <c:ext xmlns:c16="http://schemas.microsoft.com/office/drawing/2014/chart" uri="{C3380CC4-5D6E-409C-BE32-E72D297353CC}">
              <c16:uniqueId val="{00000000-F391-47FB-9C7C-90B8A7C672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F391-47FB-9C7C-90B8A7C672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1" zoomScaleNormal="100" workbookViewId="0">
      <selection activeCell="BK77" sqref="BK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行方市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4">
        <f>データ!S6</f>
        <v>31505</v>
      </c>
      <c r="AM8" s="44"/>
      <c r="AN8" s="44"/>
      <c r="AO8" s="44"/>
      <c r="AP8" s="44"/>
      <c r="AQ8" s="44"/>
      <c r="AR8" s="44"/>
      <c r="AS8" s="44"/>
      <c r="AT8" s="45">
        <f>データ!T6</f>
        <v>222.48</v>
      </c>
      <c r="AU8" s="45"/>
      <c r="AV8" s="45"/>
      <c r="AW8" s="45"/>
      <c r="AX8" s="45"/>
      <c r="AY8" s="45"/>
      <c r="AZ8" s="45"/>
      <c r="BA8" s="45"/>
      <c r="BB8" s="45">
        <f>データ!U6</f>
        <v>141.61000000000001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58.46</v>
      </c>
      <c r="J10" s="45"/>
      <c r="K10" s="45"/>
      <c r="L10" s="45"/>
      <c r="M10" s="45"/>
      <c r="N10" s="45"/>
      <c r="O10" s="45"/>
      <c r="P10" s="45">
        <f>データ!P6</f>
        <v>5.54</v>
      </c>
      <c r="Q10" s="45"/>
      <c r="R10" s="45"/>
      <c r="S10" s="45"/>
      <c r="T10" s="45"/>
      <c r="U10" s="45"/>
      <c r="V10" s="45"/>
      <c r="W10" s="45">
        <f>データ!Q6</f>
        <v>100</v>
      </c>
      <c r="X10" s="45"/>
      <c r="Y10" s="45"/>
      <c r="Z10" s="45"/>
      <c r="AA10" s="45"/>
      <c r="AB10" s="45"/>
      <c r="AC10" s="45"/>
      <c r="AD10" s="44">
        <f>データ!R6</f>
        <v>4180</v>
      </c>
      <c r="AE10" s="44"/>
      <c r="AF10" s="44"/>
      <c r="AG10" s="44"/>
      <c r="AH10" s="44"/>
      <c r="AI10" s="44"/>
      <c r="AJ10" s="44"/>
      <c r="AK10" s="2"/>
      <c r="AL10" s="44">
        <f>データ!V6</f>
        <v>1734</v>
      </c>
      <c r="AM10" s="44"/>
      <c r="AN10" s="44"/>
      <c r="AO10" s="44"/>
      <c r="AP10" s="44"/>
      <c r="AQ10" s="44"/>
      <c r="AR10" s="44"/>
      <c r="AS10" s="44"/>
      <c r="AT10" s="45">
        <f>データ!W6</f>
        <v>156.77000000000001</v>
      </c>
      <c r="AU10" s="45"/>
      <c r="AV10" s="45"/>
      <c r="AW10" s="45"/>
      <c r="AX10" s="45"/>
      <c r="AY10" s="45"/>
      <c r="AZ10" s="45"/>
      <c r="BA10" s="45"/>
      <c r="BB10" s="45">
        <f>データ!X6</f>
        <v>11.06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hVAjhocaGYmCdOgTsD0lkYr9yMDu4oj4DWna91VO1CipoMlVsBFTJ9aC5g0GCnt8fX4K+4OuKyVmz5r8aqt3Ag==" saltValue="mYlHN3swSHjHrsCaLOsq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82333</v>
      </c>
      <c r="D6" s="19">
        <f t="shared" si="3"/>
        <v>46</v>
      </c>
      <c r="E6" s="19">
        <f t="shared" si="3"/>
        <v>18</v>
      </c>
      <c r="F6" s="19">
        <f t="shared" si="3"/>
        <v>0</v>
      </c>
      <c r="G6" s="19">
        <f t="shared" si="3"/>
        <v>0</v>
      </c>
      <c r="H6" s="19" t="str">
        <f t="shared" si="3"/>
        <v>茨城県　行方市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58.46</v>
      </c>
      <c r="P6" s="20">
        <f t="shared" si="3"/>
        <v>5.54</v>
      </c>
      <c r="Q6" s="20">
        <f t="shared" si="3"/>
        <v>100</v>
      </c>
      <c r="R6" s="20">
        <f t="shared" si="3"/>
        <v>4180</v>
      </c>
      <c r="S6" s="20">
        <f t="shared" si="3"/>
        <v>31505</v>
      </c>
      <c r="T6" s="20">
        <f t="shared" si="3"/>
        <v>222.48</v>
      </c>
      <c r="U6" s="20">
        <f t="shared" si="3"/>
        <v>141.61000000000001</v>
      </c>
      <c r="V6" s="20">
        <f t="shared" si="3"/>
        <v>1734</v>
      </c>
      <c r="W6" s="20">
        <f t="shared" si="3"/>
        <v>156.77000000000001</v>
      </c>
      <c r="X6" s="20">
        <f t="shared" si="3"/>
        <v>11.06</v>
      </c>
      <c r="Y6" s="21">
        <f>IF(Y7="",NA(),Y7)</f>
        <v>113.46</v>
      </c>
      <c r="Z6" s="21">
        <f t="shared" ref="Z6:AH6" si="4">IF(Z7="",NA(),Z7)</f>
        <v>113.36</v>
      </c>
      <c r="AA6" s="21">
        <f t="shared" si="4"/>
        <v>103.62</v>
      </c>
      <c r="AB6" s="21">
        <f t="shared" si="4"/>
        <v>104.14</v>
      </c>
      <c r="AC6" s="21">
        <f t="shared" si="4"/>
        <v>105.95</v>
      </c>
      <c r="AD6" s="21">
        <f t="shared" si="4"/>
        <v>95.33</v>
      </c>
      <c r="AE6" s="21">
        <f t="shared" si="4"/>
        <v>92.17</v>
      </c>
      <c r="AF6" s="21">
        <f t="shared" si="4"/>
        <v>101.83</v>
      </c>
      <c r="AG6" s="21">
        <f t="shared" si="4"/>
        <v>95.1</v>
      </c>
      <c r="AH6" s="21">
        <f t="shared" si="4"/>
        <v>105.56</v>
      </c>
      <c r="AI6" s="20" t="str">
        <f>IF(AI7="","",IF(AI7="-","【-】","【"&amp;SUBSTITUTE(TEXT(AI7,"#,##0.00"),"-","△")&amp;"】"))</f>
        <v>【100.06】</v>
      </c>
      <c r="AJ6" s="20">
        <f>IF(AJ7="",NA(),AJ7)</f>
        <v>0</v>
      </c>
      <c r="AK6" s="20">
        <f t="shared" ref="AK6:AS6" si="5">IF(AK7="",NA(),AK7)</f>
        <v>0</v>
      </c>
      <c r="AL6" s="20">
        <f t="shared" si="5"/>
        <v>0</v>
      </c>
      <c r="AM6" s="20">
        <f t="shared" si="5"/>
        <v>0</v>
      </c>
      <c r="AN6" s="20">
        <f t="shared" si="5"/>
        <v>0</v>
      </c>
      <c r="AO6" s="21">
        <f t="shared" si="5"/>
        <v>162.82</v>
      </c>
      <c r="AP6" s="21">
        <f t="shared" si="5"/>
        <v>193.62</v>
      </c>
      <c r="AQ6" s="21">
        <f t="shared" si="5"/>
        <v>44.51</v>
      </c>
      <c r="AR6" s="21">
        <f t="shared" si="5"/>
        <v>225.85</v>
      </c>
      <c r="AS6" s="21">
        <f t="shared" si="5"/>
        <v>40.89</v>
      </c>
      <c r="AT6" s="20" t="str">
        <f>IF(AT7="","",IF(AT7="-","【-】","【"&amp;SUBSTITUTE(TEXT(AT7,"#,##0.00"),"-","△")&amp;"】"))</f>
        <v>【84.61】</v>
      </c>
      <c r="AU6" s="21">
        <f>IF(AU7="",NA(),AU7)</f>
        <v>540.4</v>
      </c>
      <c r="AV6" s="21">
        <f t="shared" ref="AV6:BD6" si="6">IF(AV7="",NA(),AV7)</f>
        <v>335.79</v>
      </c>
      <c r="AW6" s="21">
        <f t="shared" si="6"/>
        <v>499.34</v>
      </c>
      <c r="AX6" s="21">
        <f t="shared" si="6"/>
        <v>400.38</v>
      </c>
      <c r="AY6" s="21">
        <f t="shared" si="6"/>
        <v>423.24</v>
      </c>
      <c r="AZ6" s="21">
        <f t="shared" si="6"/>
        <v>125.61</v>
      </c>
      <c r="BA6" s="21">
        <f t="shared" si="6"/>
        <v>67.75</v>
      </c>
      <c r="BB6" s="21">
        <f t="shared" si="6"/>
        <v>150.30000000000001</v>
      </c>
      <c r="BC6" s="21">
        <f t="shared" si="6"/>
        <v>45.1</v>
      </c>
      <c r="BD6" s="21">
        <f t="shared" si="6"/>
        <v>126.98</v>
      </c>
      <c r="BE6" s="20" t="str">
        <f>IF(BE7="","",IF(BE7="-","【-】","【"&amp;SUBSTITUTE(TEXT(BE7,"#,##0.00"),"-","△")&amp;"】"))</f>
        <v>【106.63】</v>
      </c>
      <c r="BF6" s="20">
        <f>IF(BF7="",NA(),BF7)</f>
        <v>0</v>
      </c>
      <c r="BG6" s="20">
        <f t="shared" ref="BG6:BO6" si="7">IF(BG7="",NA(),BG7)</f>
        <v>0</v>
      </c>
      <c r="BH6" s="20">
        <f t="shared" si="7"/>
        <v>0</v>
      </c>
      <c r="BI6" s="20">
        <f t="shared" si="7"/>
        <v>0</v>
      </c>
      <c r="BJ6" s="20">
        <f t="shared" si="7"/>
        <v>0</v>
      </c>
      <c r="BK6" s="21">
        <f t="shared" si="7"/>
        <v>398.42</v>
      </c>
      <c r="BL6" s="21">
        <f t="shared" si="7"/>
        <v>393.35</v>
      </c>
      <c r="BM6" s="21">
        <f t="shared" si="7"/>
        <v>397.03</v>
      </c>
      <c r="BN6" s="21">
        <f t="shared" si="7"/>
        <v>424.95</v>
      </c>
      <c r="BO6" s="21">
        <f t="shared" si="7"/>
        <v>537.62</v>
      </c>
      <c r="BP6" s="20" t="str">
        <f>IF(BP7="","",IF(BP7="-","【-】","【"&amp;SUBSTITUTE(TEXT(BP7,"#,##0.00"),"-","△")&amp;"】"))</f>
        <v>【386.06】</v>
      </c>
      <c r="BQ6" s="21">
        <f>IF(BQ7="",NA(),BQ7)</f>
        <v>50.67</v>
      </c>
      <c r="BR6" s="21">
        <f t="shared" ref="BR6:BZ6" si="8">IF(BR7="",NA(),BR7)</f>
        <v>54.03</v>
      </c>
      <c r="BS6" s="21">
        <f t="shared" si="8"/>
        <v>55.18</v>
      </c>
      <c r="BT6" s="21">
        <f t="shared" si="8"/>
        <v>56.27</v>
      </c>
      <c r="BU6" s="21">
        <f t="shared" si="8"/>
        <v>60.54</v>
      </c>
      <c r="BV6" s="21">
        <f t="shared" si="8"/>
        <v>50.7</v>
      </c>
      <c r="BW6" s="21">
        <f t="shared" si="8"/>
        <v>48.13</v>
      </c>
      <c r="BX6" s="21">
        <f t="shared" si="8"/>
        <v>46.58</v>
      </c>
      <c r="BY6" s="21">
        <f t="shared" si="8"/>
        <v>41.67</v>
      </c>
      <c r="BZ6" s="21">
        <f t="shared" si="8"/>
        <v>37.880000000000003</v>
      </c>
      <c r="CA6" s="20" t="str">
        <f>IF(CA7="","",IF(CA7="-","【-】","【"&amp;SUBSTITUTE(TEXT(CA7,"#,##0.00"),"-","△")&amp;"】"))</f>
        <v>【51.14】</v>
      </c>
      <c r="CB6" s="21">
        <f>IF(CB7="",NA(),CB7)</f>
        <v>322.04000000000002</v>
      </c>
      <c r="CC6" s="21">
        <f t="shared" ref="CC6:CK6" si="9">IF(CC7="",NA(),CC7)</f>
        <v>313.10000000000002</v>
      </c>
      <c r="CD6" s="21">
        <f t="shared" si="9"/>
        <v>311.36</v>
      </c>
      <c r="CE6" s="21">
        <f t="shared" si="9"/>
        <v>278.52999999999997</v>
      </c>
      <c r="CF6" s="21">
        <f t="shared" si="9"/>
        <v>282.23</v>
      </c>
      <c r="CG6" s="21">
        <f t="shared" si="9"/>
        <v>289.81</v>
      </c>
      <c r="CH6" s="21">
        <f t="shared" si="9"/>
        <v>301.54000000000002</v>
      </c>
      <c r="CI6" s="21">
        <f t="shared" si="9"/>
        <v>311.73</v>
      </c>
      <c r="CJ6" s="21">
        <f t="shared" si="9"/>
        <v>326.49</v>
      </c>
      <c r="CK6" s="21">
        <f t="shared" si="9"/>
        <v>355.98</v>
      </c>
      <c r="CL6" s="20" t="str">
        <f>IF(CL7="","",IF(CL7="-","【-】","【"&amp;SUBSTITUTE(TEXT(CL7,"#,##0.00"),"-","△")&amp;"】"))</f>
        <v>【329.31】</v>
      </c>
      <c r="CM6" s="21">
        <f>IF(CM7="",NA(),CM7)</f>
        <v>52.08</v>
      </c>
      <c r="CN6" s="21">
        <f t="shared" ref="CN6:CV6" si="10">IF(CN7="",NA(),CN7)</f>
        <v>53.88</v>
      </c>
      <c r="CO6" s="21">
        <f t="shared" si="10"/>
        <v>55.64</v>
      </c>
      <c r="CP6" s="21">
        <f t="shared" si="10"/>
        <v>55.64</v>
      </c>
      <c r="CQ6" s="21">
        <f t="shared" si="10"/>
        <v>65.239999999999995</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3.33</v>
      </c>
      <c r="DJ6" s="21">
        <f t="shared" ref="DJ6:DR6" si="12">IF(DJ7="",NA(),DJ7)</f>
        <v>6.21</v>
      </c>
      <c r="DK6" s="21">
        <f t="shared" si="12"/>
        <v>9.4700000000000006</v>
      </c>
      <c r="DL6" s="21">
        <f t="shared" si="12"/>
        <v>12.71</v>
      </c>
      <c r="DM6" s="21">
        <f t="shared" si="12"/>
        <v>16.3</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82333</v>
      </c>
      <c r="D7" s="23">
        <v>46</v>
      </c>
      <c r="E7" s="23">
        <v>18</v>
      </c>
      <c r="F7" s="23">
        <v>0</v>
      </c>
      <c r="G7" s="23">
        <v>0</v>
      </c>
      <c r="H7" s="23" t="s">
        <v>96</v>
      </c>
      <c r="I7" s="23" t="s">
        <v>97</v>
      </c>
      <c r="J7" s="23" t="s">
        <v>98</v>
      </c>
      <c r="K7" s="23" t="s">
        <v>99</v>
      </c>
      <c r="L7" s="23" t="s">
        <v>100</v>
      </c>
      <c r="M7" s="23" t="s">
        <v>101</v>
      </c>
      <c r="N7" s="24" t="s">
        <v>102</v>
      </c>
      <c r="O7" s="24">
        <v>58.46</v>
      </c>
      <c r="P7" s="24">
        <v>5.54</v>
      </c>
      <c r="Q7" s="24">
        <v>100</v>
      </c>
      <c r="R7" s="24">
        <v>4180</v>
      </c>
      <c r="S7" s="24">
        <v>31505</v>
      </c>
      <c r="T7" s="24">
        <v>222.48</v>
      </c>
      <c r="U7" s="24">
        <v>141.61000000000001</v>
      </c>
      <c r="V7" s="24">
        <v>1734</v>
      </c>
      <c r="W7" s="24">
        <v>156.77000000000001</v>
      </c>
      <c r="X7" s="24">
        <v>11.06</v>
      </c>
      <c r="Y7" s="24">
        <v>113.46</v>
      </c>
      <c r="Z7" s="24">
        <v>113.36</v>
      </c>
      <c r="AA7" s="24">
        <v>103.62</v>
      </c>
      <c r="AB7" s="24">
        <v>104.14</v>
      </c>
      <c r="AC7" s="24">
        <v>105.95</v>
      </c>
      <c r="AD7" s="24">
        <v>95.33</v>
      </c>
      <c r="AE7" s="24">
        <v>92.17</v>
      </c>
      <c r="AF7" s="24">
        <v>101.83</v>
      </c>
      <c r="AG7" s="24">
        <v>95.1</v>
      </c>
      <c r="AH7" s="24">
        <v>105.56</v>
      </c>
      <c r="AI7" s="24">
        <v>100.06</v>
      </c>
      <c r="AJ7" s="24">
        <v>0</v>
      </c>
      <c r="AK7" s="24">
        <v>0</v>
      </c>
      <c r="AL7" s="24">
        <v>0</v>
      </c>
      <c r="AM7" s="24">
        <v>0</v>
      </c>
      <c r="AN7" s="24">
        <v>0</v>
      </c>
      <c r="AO7" s="24">
        <v>162.82</v>
      </c>
      <c r="AP7" s="24">
        <v>193.62</v>
      </c>
      <c r="AQ7" s="24">
        <v>44.51</v>
      </c>
      <c r="AR7" s="24">
        <v>225.85</v>
      </c>
      <c r="AS7" s="24">
        <v>40.89</v>
      </c>
      <c r="AT7" s="24">
        <v>84.61</v>
      </c>
      <c r="AU7" s="24">
        <v>540.4</v>
      </c>
      <c r="AV7" s="24">
        <v>335.79</v>
      </c>
      <c r="AW7" s="24">
        <v>499.34</v>
      </c>
      <c r="AX7" s="24">
        <v>400.38</v>
      </c>
      <c r="AY7" s="24">
        <v>423.24</v>
      </c>
      <c r="AZ7" s="24">
        <v>125.61</v>
      </c>
      <c r="BA7" s="24">
        <v>67.75</v>
      </c>
      <c r="BB7" s="24">
        <v>150.30000000000001</v>
      </c>
      <c r="BC7" s="24">
        <v>45.1</v>
      </c>
      <c r="BD7" s="24">
        <v>126.98</v>
      </c>
      <c r="BE7" s="24">
        <v>106.63</v>
      </c>
      <c r="BF7" s="24">
        <v>0</v>
      </c>
      <c r="BG7" s="24">
        <v>0</v>
      </c>
      <c r="BH7" s="24">
        <v>0</v>
      </c>
      <c r="BI7" s="24">
        <v>0</v>
      </c>
      <c r="BJ7" s="24">
        <v>0</v>
      </c>
      <c r="BK7" s="24">
        <v>398.42</v>
      </c>
      <c r="BL7" s="24">
        <v>393.35</v>
      </c>
      <c r="BM7" s="24">
        <v>397.03</v>
      </c>
      <c r="BN7" s="24">
        <v>424.95</v>
      </c>
      <c r="BO7" s="24">
        <v>537.62</v>
      </c>
      <c r="BP7" s="24">
        <v>386.06</v>
      </c>
      <c r="BQ7" s="24">
        <v>50.67</v>
      </c>
      <c r="BR7" s="24">
        <v>54.03</v>
      </c>
      <c r="BS7" s="24">
        <v>55.18</v>
      </c>
      <c r="BT7" s="24">
        <v>56.27</v>
      </c>
      <c r="BU7" s="24">
        <v>60.54</v>
      </c>
      <c r="BV7" s="24">
        <v>50.7</v>
      </c>
      <c r="BW7" s="24">
        <v>48.13</v>
      </c>
      <c r="BX7" s="24">
        <v>46.58</v>
      </c>
      <c r="BY7" s="24">
        <v>41.67</v>
      </c>
      <c r="BZ7" s="24">
        <v>37.880000000000003</v>
      </c>
      <c r="CA7" s="24">
        <v>51.14</v>
      </c>
      <c r="CB7" s="24">
        <v>322.04000000000002</v>
      </c>
      <c r="CC7" s="24">
        <v>313.10000000000002</v>
      </c>
      <c r="CD7" s="24">
        <v>311.36</v>
      </c>
      <c r="CE7" s="24">
        <v>278.52999999999997</v>
      </c>
      <c r="CF7" s="24">
        <v>282.23</v>
      </c>
      <c r="CG7" s="24">
        <v>289.81</v>
      </c>
      <c r="CH7" s="24">
        <v>301.54000000000002</v>
      </c>
      <c r="CI7" s="24">
        <v>311.73</v>
      </c>
      <c r="CJ7" s="24">
        <v>326.49</v>
      </c>
      <c r="CK7" s="24">
        <v>355.98</v>
      </c>
      <c r="CL7" s="24">
        <v>329.31</v>
      </c>
      <c r="CM7" s="24">
        <v>52.08</v>
      </c>
      <c r="CN7" s="24">
        <v>53.88</v>
      </c>
      <c r="CO7" s="24">
        <v>55.64</v>
      </c>
      <c r="CP7" s="24">
        <v>55.64</v>
      </c>
      <c r="CQ7" s="24">
        <v>65.239999999999995</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v>3.33</v>
      </c>
      <c r="DJ7" s="24">
        <v>6.21</v>
      </c>
      <c r="DK7" s="24">
        <v>9.4700000000000006</v>
      </c>
      <c r="DL7" s="24">
        <v>12.71</v>
      </c>
      <c r="DM7" s="24">
        <v>16.3</v>
      </c>
      <c r="DN7" s="24">
        <v>15.4</v>
      </c>
      <c r="DO7" s="24">
        <v>16.28</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2026-01-27T06:49:53Z</cp:lastPrinted>
  <dcterms:created xsi:type="dcterms:W3CDTF">2025-12-23T06:29:40Z</dcterms:created>
  <dcterms:modified xsi:type="dcterms:W3CDTF">2026-02-26T07:08:15Z</dcterms:modified>
  <cp:category/>
</cp:coreProperties>
</file>