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7A760FA3-B00E-4819-9E43-4B3FF22649BD}" xr6:coauthVersionLast="47" xr6:coauthVersionMax="47" xr10:uidLastSave="{00000000-0000-0000-0000-000000000000}"/>
  <workbookProtection workbookAlgorithmName="SHA-512" workbookHashValue="TMk99dPQryKjAYrcIjfQ6YLzxQ6zcrHNRVQ6OkDyP7dvHZOGxyxdOgifUpmpBHvxhhCo7qJWu1354nmw0h0RkQ==" workbookSaltValue="wsbtInPvWinteuE2qqmIu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E85" i="4"/>
  <c r="AL10" i="4"/>
  <c r="AL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<sst xmlns="http://schemas.openxmlformats.org/spreadsheetml/2006/main" count="231" uniqueCount="116">
  <si>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</si>
  <si>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</si>
  <si>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</si>
  <si>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</si>
  <si>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</si>
  <si>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</si>
  <si>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</si>
  <si>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</si>
  <si>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</si>
  <si>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</si>
  <si>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</si>
  <si>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</si>
  <si>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</si>
  <si>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</si>
  <si>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</si>
  <si>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</si>
  <si>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</si>
  <si>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</si>
  <si>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</si>
  <si>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</si>
  <si>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</si>
  <si>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</si>
  <si>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</si>
  <si>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</si>
  <si>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</si>
  <si>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</si>
  <si>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</si>
  <si>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</si>
  <si>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</si>
  <si>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</si>
  <si>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</si>
  <si>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</si>
  <si>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</si>
  <si>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</si>
  <si>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</si>
  <si>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</si>
  <si>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</si>
  <si>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</si>
  <si>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</si>
  <si>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</si>
  <si>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</si>
  <si>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</si>
  <si>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</si>
  <si>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</si>
  <si>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</si>
  <si>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</si>
  <si>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</si>
  <si>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</si>
  <si>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</si>
  <si>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</si>
  <si>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</si>
  <si>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</si>
  <si>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</si>
  <si>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</si>
  <si>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</si>
  <si>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</si>
  <si>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</si>
  <si>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</si>
  <si>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</si>
  <si>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</si>
  <si>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</si>
  <si>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</si>
  <si>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</si>
  <si>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</si>
  <si>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</si>
  <si>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</si>
  <si>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</si>
  <si>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</si>
  <si>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</si>
  <si>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</si>
  <si>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</si>
  <si>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</si>
  <si>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</si>
  <si>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</si>
  <si>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</si>
  <si>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</si>
  <si>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</si>
  <si>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</si>
  <si>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</si>
  <si>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</si>
  <si>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</si>
  <si>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</si>
  <si>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</si>
  <si>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</si>
  <si>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</si>
  <si>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</si>
  <si>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</si>
  <si>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</si>
  <si>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</si>
  <si>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</si>
  <si>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</si>
  <si>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</si>
  <si>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</si>
  <si>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</si>
  <si>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</si>
  <si>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</si>
  <si>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</si>
  <si>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</si>
  <si>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</si>
  <si>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</si>
  <si>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</si>
  <si>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</si>
  <si>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</si>
  <si>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</si>
  <si>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</si>
  <si>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</si>
  <si>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</si>
  <si>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</si>
  <si>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</si>
  <si>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</si>
  <si>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</si>
  <si>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</si>
  <si>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</si>
  <si>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単年度収支が黒字の110.11％とはなっているものの経常収益では使用料金の割合が低く、一般会計からの繰入金に依存している状況である。使用料収入の増加と経常的な維持管理費の削減に努めていく必要がある。
③流動比率：類似団体と比較して低い42.23％であり、前年度よりは1.33%改善している。これは、流動負債の因子として企業債の償還金が変動しているためである。今後、流動資産を増加させるには利益の増加が必要であり、料金の改定や接続率の向上に努めていくことが求められる。
⑤経費回収率：使用料で回収すべき経費を全て賄えていれば100％以上であるが、それを下回る51.93％であり低い水準である。今後も人口減少が見込まれる状態が続くことから下がって行くと考えられる。５年に１度は使用料を検討し、料金改定していくなど、指標の改善を図っていく必要がある。
⑥汚水処理原価：全国平均、類似団体と比較して高い338.13円となった。接続率の向上による施設利用率の改善や、広域化による費用の削減などにより汚水処理原価の削減に努める必要がある。
⑦施設利用率：類似団体と比較して高い、45.89％となった。今後は、人口減少が進み，施設・設備の利用率が低下することが予想される。未接続世帯の解消や、施設の統合などにより利用率を向上させる必要がある。
⑧水洗化率：前年度とほぼ同様で、類似団体と比較しても低い70.30％となっている。接続推進により接続率の向上に努めていく。</t>
    <rPh sb="8" eb="9">
      <t>ジ</t>
    </rPh>
    <rPh sb="67" eb="70">
      <t>シヨウリョウ</t>
    </rPh>
    <rPh sb="70" eb="72">
      <t>シュウニュウ</t>
    </rPh>
    <rPh sb="73" eb="75">
      <t>ゾウカ</t>
    </rPh>
    <rPh sb="128" eb="131">
      <t>ゼンネンド</t>
    </rPh>
    <rPh sb="139" eb="141">
      <t>カイゼン</t>
    </rPh>
    <rPh sb="168" eb="170">
      <t>ヘンドウ</t>
    </rPh>
    <rPh sb="183" eb="185">
      <t>リュウドウ</t>
    </rPh>
    <rPh sb="185" eb="187">
      <t>シサン</t>
    </rPh>
    <rPh sb="188" eb="190">
      <t>ゾウカ</t>
    </rPh>
    <rPh sb="195" eb="197">
      <t>リエキ</t>
    </rPh>
    <rPh sb="198" eb="200">
      <t>ゾウカ</t>
    </rPh>
    <rPh sb="201" eb="203">
      <t>ヒツヨウ</t>
    </rPh>
    <rPh sb="207" eb="209">
      <t>リョウキン</t>
    </rPh>
    <rPh sb="210" eb="212">
      <t>カイテイ</t>
    </rPh>
    <rPh sb="228" eb="229">
      <t>モト</t>
    </rPh>
    <rPh sb="288" eb="289">
      <t>ヒク</t>
    </rPh>
    <rPh sb="290" eb="292">
      <t>スイジュン</t>
    </rPh>
    <rPh sb="299" eb="301">
      <t>ジンコウ</t>
    </rPh>
    <rPh sb="301" eb="303">
      <t>ゲンショウ</t>
    </rPh>
    <rPh sb="304" eb="306">
      <t>ミコ</t>
    </rPh>
    <rPh sb="309" eb="311">
      <t>ジョウタイ</t>
    </rPh>
    <rPh sb="312" eb="313">
      <t>ツヅ</t>
    </rPh>
    <rPh sb="318" eb="319">
      <t>サ</t>
    </rPh>
    <rPh sb="322" eb="323">
      <t>イ</t>
    </rPh>
    <rPh sb="325" eb="326">
      <t>カンガ</t>
    </rPh>
    <rPh sb="332" eb="333">
      <t>ネン</t>
    </rPh>
    <rPh sb="335" eb="336">
      <t>ド</t>
    </rPh>
    <rPh sb="337" eb="340">
      <t>シヨウリョウ</t>
    </rPh>
    <rPh sb="341" eb="343">
      <t>ケントウ</t>
    </rPh>
    <rPh sb="345" eb="347">
      <t>リョウキン</t>
    </rPh>
    <rPh sb="347" eb="349">
      <t>カイテイ</t>
    </rPh>
    <rPh sb="356" eb="358">
      <t>シヒョウ</t>
    </rPh>
    <rPh sb="359" eb="361">
      <t>カイゼン</t>
    </rPh>
    <rPh sb="362" eb="363">
      <t>ハカ</t>
    </rPh>
    <rPh sb="367" eb="369">
      <t>ヒツヨウ</t>
    </rPh>
    <rPh sb="382" eb="384">
      <t>ゼンコク</t>
    </rPh>
    <rPh sb="384" eb="386">
      <t>ヘイキン</t>
    </rPh>
    <rPh sb="419" eb="421">
      <t>シセツ</t>
    </rPh>
    <rPh sb="421" eb="423">
      <t>リヨウ</t>
    </rPh>
    <rPh sb="423" eb="424">
      <t>リツ</t>
    </rPh>
    <rPh sb="425" eb="427">
      <t>カイゼン</t>
    </rPh>
    <rPh sb="429" eb="432">
      <t>コウイキカ</t>
    </rPh>
    <rPh sb="435" eb="437">
      <t>ヒヨウ</t>
    </rPh>
    <rPh sb="438" eb="440">
      <t>サクゲン</t>
    </rPh>
    <rPh sb="445" eb="447">
      <t>オスイ</t>
    </rPh>
    <rPh sb="447" eb="449">
      <t>ショリ</t>
    </rPh>
    <rPh sb="449" eb="451">
      <t>ゲンカ</t>
    </rPh>
    <rPh sb="458" eb="460">
      <t>ヒツヨウ</t>
    </rPh>
    <rPh sb="481" eb="482">
      <t>タカ</t>
    </rPh>
    <rPh sb="495" eb="497">
      <t>コンゴ</t>
    </rPh>
    <rPh sb="524" eb="526">
      <t>ヨソウ</t>
    </rPh>
    <rPh sb="540" eb="542">
      <t>シセツ</t>
    </rPh>
    <rPh sb="543" eb="545">
      <t>トウゴウ</t>
    </rPh>
    <rPh sb="609" eb="611">
      <t>スイシン</t>
    </rPh>
    <phoneticPr fontId="4"/>
  </si>
  <si>
    <t xml:space="preserve">①有形固定資産減価償却率：全国平均及び類似団体と比較して低い15.08％となった。要因としては、法定耐用年数に近い資産が少ないことが考えられるが、現在も建設投資が続いている状況であり、将来的に減価償却費と維持補修費の増加が重荷になることが見込まれる。今後は、耐用年数の到来を見据えて長寿命化計画により、更新・改良を効率的に進めていくことが必要である。
</t>
    <rPh sb="73" eb="75">
      <t>ゲンザイ</t>
    </rPh>
    <rPh sb="76" eb="78">
      <t>ケンセツ</t>
    </rPh>
    <rPh sb="78" eb="80">
      <t>トウシ</t>
    </rPh>
    <rPh sb="81" eb="82">
      <t>ツヅ</t>
    </rPh>
    <rPh sb="86" eb="88">
      <t>ジョウキョウ</t>
    </rPh>
    <rPh sb="92" eb="94">
      <t>ショウライ</t>
    </rPh>
    <rPh sb="94" eb="95">
      <t>テキ</t>
    </rPh>
    <rPh sb="96" eb="98">
      <t>ゲンカ</t>
    </rPh>
    <rPh sb="98" eb="100">
      <t>ショウキャク</t>
    </rPh>
    <rPh sb="100" eb="101">
      <t>ヒ</t>
    </rPh>
    <rPh sb="108" eb="110">
      <t>ゾウカ</t>
    </rPh>
    <rPh sb="111" eb="113">
      <t>オモニ</t>
    </rPh>
    <rPh sb="119" eb="121">
      <t>ミコ</t>
    </rPh>
    <phoneticPr fontId="4"/>
  </si>
  <si>
    <t>　整備計画区域の多くが、共用開始になったことに伴い、建設に携わる職員も減少してきていることから、人材の確保をどのようにしていくのか考慮する時期が到来している。
　人件費、電気代、光熱水、薬品等の高騰に対して、収益を増大させる必要がある。市民の所得の増加率等を統計データで調べ使用料の水準を決めるとともに、場合によっては一般会計からの繰り入れ増加も視野に入れながら経営を存続させ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</si>
</sst>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0.36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906-4565-9722-76A37EDB3B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906-4565-9722-76A37EDB3B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43.58</c:v>
                </c:pt>
                <c:pt idx="1">
                  <c:v>43.89</c:v>
                </c:pt>
                <c:pt idx="2">
                  <c:v>43.89</c:v>
                </c:pt>
                <c:pt idx="3">
                  <c:v>43.89</c:v>
                </c:pt>
                <c:pt idx="4">
                  <c:v>45.89</c:v>
                </c:pt>
              </c:numCache>
            </c:numRef>
          </c:val>
          <c:extLst>
            <c:ext xmlns:c16="http://schemas.microsoft.com/office/drawing/2014/chart" uri="{C3380CC4-5D6E-409C-BE32-E72D297353CC}">
              <c16:uniqueId val="{00000000-0E90-4202-BD90-640974E997E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E90-4202-BD90-640974E997E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66.790000000000006</c:v>
                </c:pt>
                <c:pt idx="1">
                  <c:v>68.459999999999994</c:v>
                </c:pt>
                <c:pt idx="2">
                  <c:v>68.959999999999994</c:v>
                </c:pt>
                <c:pt idx="3">
                  <c:v>69.77</c:v>
                </c:pt>
                <c:pt idx="4">
                  <c:v>70.3</c:v>
                </c:pt>
              </c:numCache>
            </c:numRef>
          </c:val>
          <c:extLst>
            <c:ext xmlns:c16="http://schemas.microsoft.com/office/drawing/2014/chart" uri="{C3380CC4-5D6E-409C-BE32-E72D297353CC}">
              <c16:uniqueId val="{00000000-93A7-459A-A605-2826132413C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93A7-459A-A605-2826132413C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105.97</c:v>
                </c:pt>
                <c:pt idx="1">
                  <c:v>108.92</c:v>
                </c:pt>
                <c:pt idx="2">
                  <c:v>104.48</c:v>
                </c:pt>
                <c:pt idx="3">
                  <c:v>105.03</c:v>
                </c:pt>
                <c:pt idx="4">
                  <c:v>110.11</c:v>
                </c:pt>
              </c:numCache>
            </c:numRef>
          </c:val>
          <c:extLst>
            <c:ext xmlns:c16="http://schemas.microsoft.com/office/drawing/2014/chart" uri="{C3380CC4-5D6E-409C-BE32-E72D297353CC}">
              <c16:uniqueId val="{00000000-70E1-413F-8F64-C785653AE4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0E1-413F-8F64-C785653AE4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3.13</c:v>
                </c:pt>
                <c:pt idx="1">
                  <c:v>6.26</c:v>
                </c:pt>
                <c:pt idx="2">
                  <c:v>9.33</c:v>
                </c:pt>
                <c:pt idx="3">
                  <c:v>12.34</c:v>
                </c:pt>
                <c:pt idx="4">
                  <c:v>15.08</c:v>
                </c:pt>
              </c:numCache>
            </c:numRef>
          </c:val>
          <c:extLst>
            <c:ext xmlns:c16="http://schemas.microsoft.com/office/drawing/2014/chart" uri="{C3380CC4-5D6E-409C-BE32-E72D297353CC}">
              <c16:uniqueId val="{00000000-E25B-470E-86EB-D75A0D3601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25B-470E-86EB-D75A0D3601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56-40BA-8050-296E2C5546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656-40BA-8050-296E2C5546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A6-4CA6-857F-1DA44B38144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3A6-4CA6-857F-1DA44B38144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38.07</c:v>
                </c:pt>
                <c:pt idx="1">
                  <c:v>40.49</c:v>
                </c:pt>
                <c:pt idx="2">
                  <c:v>37.340000000000003</c:v>
                </c:pt>
                <c:pt idx="3">
                  <c:v>40.9</c:v>
                </c:pt>
                <c:pt idx="4">
                  <c:v>42.23</c:v>
                </c:pt>
              </c:numCache>
            </c:numRef>
          </c:val>
          <c:extLst>
            <c:ext xmlns:c16="http://schemas.microsoft.com/office/drawing/2014/chart" uri="{C3380CC4-5D6E-409C-BE32-E72D297353CC}">
              <c16:uniqueId val="{00000000-CC66-4A12-A96F-8F2C3B91389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C66-4A12-A96F-8F2C3B91389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B7-4BE8-938E-E431F4E9AC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A4B7-4BE8-938E-E431F4E9AC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44.56</c:v>
                </c:pt>
                <c:pt idx="1">
                  <c:v>43.9</c:v>
                </c:pt>
                <c:pt idx="2">
                  <c:v>51</c:v>
                </c:pt>
                <c:pt idx="3">
                  <c:v>55.23</c:v>
                </c:pt>
                <c:pt idx="4">
                  <c:v>51.93</c:v>
                </c:pt>
              </c:numCache>
            </c:numRef>
          </c:val>
          <c:extLst>
            <c:ext xmlns:c16="http://schemas.microsoft.com/office/drawing/2014/chart" uri="{C3380CC4-5D6E-409C-BE32-E72D297353CC}">
              <c16:uniqueId val="{00000000-CF50-4411-AD11-CCE9087487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F50-4411-AD11-CCE9087487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325.76</c:v>
                </c:pt>
                <c:pt idx="1">
                  <c:v>333.25</c:v>
                </c:pt>
                <c:pt idx="2">
                  <c:v>287.63</c:v>
                </c:pt>
                <c:pt idx="3">
                  <c:v>286.55</c:v>
                </c:pt>
                <c:pt idx="4">
                  <c:v>338.13</c:v>
                </c:pt>
              </c:numCache>
            </c:numRef>
          </c:val>
          <c:extLst>
            <c:ext xmlns:c16="http://schemas.microsoft.com/office/drawing/2014/chart" uri="{C3380CC4-5D6E-409C-BE32-E72D297353CC}">
              <c16:uniqueId val="{00000000-7515-4E45-9C0B-C3BE91938F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515-4E45-9C0B-C3BE91938F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行方市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31505</v>
      </c>
      <c r="AM8" s="41"/>
      <c r="AN8" s="41"/>
      <c r="AO8" s="41"/>
      <c r="AP8" s="41"/>
      <c r="AQ8" s="41"/>
      <c r="AR8" s="41"/>
      <c r="AS8" s="41"/>
      <c r="AT8" s="34">
        <f>データ!T6</f>
        <v>222.48</v>
      </c>
      <c r="AU8" s="34"/>
      <c r="AV8" s="34"/>
      <c r="AW8" s="34"/>
      <c r="AX8" s="34"/>
      <c r="AY8" s="34"/>
      <c r="AZ8" s="34"/>
      <c r="BA8" s="34"/>
      <c r="BB8" s="34">
        <f>データ!U6</f>
        <v>141.61000000000001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68.14</v>
      </c>
      <c r="J10" s="34"/>
      <c r="K10" s="34"/>
      <c r="L10" s="34"/>
      <c r="M10" s="34"/>
      <c r="N10" s="34"/>
      <c r="O10" s="34"/>
      <c r="P10" s="34">
        <f>データ!P6</f>
        <v>9.0299999999999994</v>
      </c>
      <c r="Q10" s="34"/>
      <c r="R10" s="34"/>
      <c r="S10" s="34"/>
      <c r="T10" s="34"/>
      <c r="U10" s="34"/>
      <c r="V10" s="34"/>
      <c r="W10" s="34">
        <f>データ!Q6</f>
        <v>63.29</v>
      </c>
      <c r="X10" s="34"/>
      <c r="Y10" s="34"/>
      <c r="Z10" s="34"/>
      <c r="AA10" s="34"/>
      <c r="AB10" s="34"/>
      <c r="AC10" s="34"/>
      <c r="AD10" s="41">
        <f>データ!R6</f>
        <v>3630</v>
      </c>
      <c r="AE10" s="41"/>
      <c r="AF10" s="41"/>
      <c r="AG10" s="41"/>
      <c r="AH10" s="41"/>
      <c r="AI10" s="41"/>
      <c r="AJ10" s="41"/>
      <c r="AK10" s="2"/>
      <c r="AL10" s="41">
        <f>データ!V6</f>
        <v>2825</v>
      </c>
      <c r="AM10" s="41"/>
      <c r="AN10" s="41"/>
      <c r="AO10" s="41"/>
      <c r="AP10" s="41"/>
      <c r="AQ10" s="41"/>
      <c r="AR10" s="41"/>
      <c r="AS10" s="41"/>
      <c r="AT10" s="34">
        <f>データ!W6</f>
        <v>2</v>
      </c>
      <c r="AU10" s="34"/>
      <c r="AV10" s="34"/>
      <c r="AW10" s="34"/>
      <c r="AX10" s="34"/>
      <c r="AY10" s="34"/>
      <c r="AZ10" s="34"/>
      <c r="BA10" s="34"/>
      <c r="BB10" s="34">
        <f>データ!X6</f>
        <v>1412.5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Pu6z9dflPyYgjubqNSiwXPMRHmGtsyDVSe/+WSvijaXXfPYVRZPUHQBD4LHl9G9M0kGWiRqWBK96+x3OXGylA==" saltValue="5hDZnh4ppyFeiITtfFS0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82333</v>
      </c>
      <c r="D6" s="19">
        <f t="shared" si="3"/>
        <v>46</v>
      </c>
      <c r="E6" s="19">
        <f t="shared" si="3"/>
        <v>17</v>
      </c>
      <c r="F6" s="19">
        <f t="shared" si="3"/>
        <v>4</v>
      </c>
      <c r="G6" s="19">
        <f t="shared" si="3"/>
        <v>0</v>
      </c>
      <c r="H6" s="19" t="str">
        <f t="shared" si="3"/>
        <v>茨城県　行方市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68.14</v>
      </c>
      <c r="P6" s="20">
        <f t="shared" si="3"/>
        <v>9.0299999999999994</v>
      </c>
      <c r="Q6" s="20">
        <f t="shared" si="3"/>
        <v>63.29</v>
      </c>
      <c r="R6" s="20">
        <f t="shared" si="3"/>
        <v>3630</v>
      </c>
      <c r="S6" s="20">
        <f t="shared" si="3"/>
        <v>31505</v>
      </c>
      <c r="T6" s="20">
        <f t="shared" si="3"/>
        <v>222.48</v>
      </c>
      <c r="U6" s="20">
        <f t="shared" si="3"/>
        <v>141.61000000000001</v>
      </c>
      <c r="V6" s="20">
        <f t="shared" si="3"/>
        <v>2825</v>
      </c>
      <c r="W6" s="20">
        <f t="shared" si="3"/>
        <v>2</v>
      </c>
      <c r="X6" s="20">
        <f t="shared" si="3"/>
        <v>1412.5</v>
      </c>
      <c r="Y6" s="21">
        <f>IF(Y7="",NA(),Y7)</f>
        <v>105.97</v>
      </c>
      <c r="Z6" s="21">
        <f t="shared" ref="Z6:AH6" si="4">IF(Z7="",NA(),Z7)</f>
        <v>108.92</v>
      </c>
      <c r="AA6" s="21">
        <f t="shared" si="4"/>
        <v>104.48</v>
      </c>
      <c r="AB6" s="21">
        <f t="shared" si="4"/>
        <v>105.03</v>
      </c>
      <c r="AC6" s="21">
        <f t="shared" si="4"/>
        <v>110.11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38.07</v>
      </c>
      <c r="AV6" s="21">
        <f t="shared" ref="AV6:BD6" si="6">IF(AV7="",NA(),AV7)</f>
        <v>40.49</v>
      </c>
      <c r="AW6" s="21">
        <f t="shared" si="6"/>
        <v>37.340000000000003</v>
      </c>
      <c r="AX6" s="21">
        <f t="shared" si="6"/>
        <v>40.9</v>
      </c>
      <c r="AY6" s="21">
        <f t="shared" si="6"/>
        <v>42.23</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44.56</v>
      </c>
      <c r="BR6" s="21">
        <f t="shared" ref="BR6:BZ6" si="8">IF(BR7="",NA(),BR7)</f>
        <v>43.9</v>
      </c>
      <c r="BS6" s="21">
        <f t="shared" si="8"/>
        <v>51</v>
      </c>
      <c r="BT6" s="21">
        <f t="shared" si="8"/>
        <v>55.23</v>
      </c>
      <c r="BU6" s="21">
        <f t="shared" si="8"/>
        <v>51.93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325.76</v>
      </c>
      <c r="CC6" s="21">
        <f t="shared" ref="CC6:CK6" si="9">IF(CC7="",NA(),CC7)</f>
        <v>333.25</v>
      </c>
      <c r="CD6" s="21">
        <f t="shared" si="9"/>
        <v>287.63</v>
      </c>
      <c r="CE6" s="21">
        <f t="shared" si="9"/>
        <v>286.55</v>
      </c>
      <c r="CF6" s="21">
        <f t="shared" si="9"/>
        <v>338.13</v>
      </c>
      <c r="CG6" s="21">
        <f t="shared" si="9"/>
        <v>224.88</v>
      </c>
      <c r="CH6" s="21">
        <f t="shared" si="9"/>
        <v>228.64</v>
      </c>
      <c r="CI6" s="21">
        <f t="shared" si="9"/>
        <v>239.46</v>
      </c>
      <c r="CJ6" s="21">
        <f t="shared" si="9"/>
        <v>233.15</v>
      </c>
      <c r="CK6" s="21">
        <f t="shared" si="9"/>
        <v>252.17</v>
      </c>
      <c r="CL6" s="20" t="str">
        <f>IF(CL7="","",IF(CL7="-","【-】","【"&amp;SUBSTITUTE(TEXT(CL7,"#,##0.00"),"-","△")&amp;"】"))</f>
        <v>【225.78】</v>
      </c>
      <c r="CM6" s="21">
        <f>IF(CM7="",NA(),CM7)</f>
        <v>43.58</v>
      </c>
      <c r="CN6" s="21">
        <f t="shared" ref="CN6:CV6" si="10">IF(CN7="",NA(),CN7)</f>
        <v>43.89</v>
      </c>
      <c r="CO6" s="21">
        <f t="shared" si="10"/>
        <v>43.89</v>
      </c>
      <c r="CP6" s="21">
        <f t="shared" si="10"/>
        <v>43.89</v>
      </c>
      <c r="CQ6" s="21">
        <f t="shared" si="10"/>
        <v>45.89</v>
      </c>
      <c r="CR6" s="21">
        <f t="shared" si="10"/>
        <v>42.4</v>
      </c>
      <c r="CS6" s="21">
        <f t="shared" si="10"/>
        <v>42.28</v>
      </c>
      <c r="CT6" s="21">
        <f t="shared" si="10"/>
        <v>41.06</v>
      </c>
      <c r="CU6" s="21">
        <f t="shared" si="10"/>
        <v>42.09</v>
      </c>
      <c r="CV6" s="21">
        <f t="shared" si="10"/>
        <v>42.15</v>
      </c>
      <c r="CW6" s="20" t="str">
        <f>IF(CW7="","",IF(CW7="-","【-】","【"&amp;SUBSTITUTE(TEXT(CW7,"#,##0.00"),"-","△")&amp;"】"))</f>
        <v>【43.17】</v>
      </c>
      <c r="CX6" s="21">
        <f>IF(CX7="",NA(),CX7)</f>
        <v>66.790000000000006</v>
      </c>
      <c r="CY6" s="21">
        <f t="shared" ref="CY6:DG6" si="11">IF(CY7="",NA(),CY7)</f>
        <v>68.459999999999994</v>
      </c>
      <c r="CZ6" s="21">
        <f t="shared" si="11"/>
        <v>68.959999999999994</v>
      </c>
      <c r="DA6" s="21">
        <f t="shared" si="11"/>
        <v>69.77</v>
      </c>
      <c r="DB6" s="21">
        <f t="shared" si="11"/>
        <v>70.3</v>
      </c>
      <c r="DC6" s="21">
        <f t="shared" si="11"/>
        <v>84.19</v>
      </c>
      <c r="DD6" s="21">
        <f t="shared" si="11"/>
        <v>84.34</v>
      </c>
      <c r="DE6" s="21">
        <f t="shared" si="11"/>
        <v>84.34</v>
      </c>
      <c r="DF6" s="21">
        <f t="shared" si="11"/>
        <v>84.73</v>
      </c>
      <c r="DG6" s="21">
        <f t="shared" si="11"/>
        <v>84.21</v>
      </c>
      <c r="DH6" s="20" t="str">
        <f>IF(DH7="","",IF(DH7="-","【-】","【"&amp;SUBSTITUTE(TEXT(DH7,"#,##0.00"),"-","△")&amp;"】"))</f>
        <v>【86.31】</v>
      </c>
      <c r="DI6" s="21">
        <f>IF(DI7="",NA(),DI7)</f>
        <v>3.13</v>
      </c>
      <c r="DJ6" s="21">
        <f t="shared" ref="DJ6:DR6" si="12">IF(DJ7="",NA(),DJ7)</f>
        <v>6.26</v>
      </c>
      <c r="DK6" s="21">
        <f t="shared" si="12"/>
        <v>9.33</v>
      </c>
      <c r="DL6" s="21">
        <f t="shared" si="12"/>
        <v>12.34</v>
      </c>
      <c r="DM6" s="21">
        <f t="shared" si="12"/>
        <v>15.08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1">
        <f t="shared" ref="EF6:EN6" si="14">IF(EF7="",NA(),EF7)</f>
        <v>0.36</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82333</v>
      </c>
      <c r="D7" s="23">
        <v>46</v>
      </c>
      <c r="E7" s="23">
        <v>17</v>
      </c>
      <c r="F7" s="23">
        <v>4</v>
      </c>
      <c r="G7" s="23">
        <v>0</v>
      </c>
      <c r="H7" s="23" t="s">
        <v>96</v>
      </c>
      <c r="I7" s="23" t="s">
        <v>97</v>
      </c>
      <c r="J7" s="23" t="s">
        <v>98</v>
      </c>
      <c r="K7" s="23" t="s">
        <v>99</v>
      </c>
      <c r="L7" s="23" t="s">
        <v>100</v>
      </c>
      <c r="M7" s="23" t="s">
        <v>101</v>
      </c>
      <c r="N7" s="24" t="s">
        <v>102</v>
      </c>
      <c r="O7" s="24">
        <v>68.14</v>
      </c>
      <c r="P7" s="24">
        <v>9.0299999999999994</v>
      </c>
      <c r="Q7" s="24">
        <v>63.29</v>
      </c>
      <c r="R7" s="24">
        <v>3630</v>
      </c>
      <c r="S7" s="24">
        <v>31505</v>
      </c>
      <c r="T7" s="24">
        <v>222.48</v>
      </c>
      <c r="U7" s="24">
        <v>141.61000000000001</v>
      </c>
      <c r="V7" s="24">
        <v>2825</v>
      </c>
      <c r="W7" s="24">
        <v>2</v>
      </c>
      <c r="X7" s="24">
        <v>1412.5</v>
      </c>
      <c r="Y7" s="24">
        <v>105.97</v>
      </c>
      <c r="Z7" s="24">
        <v>108.92</v>
      </c>
      <c r="AA7" s="24">
        <v>104.48</v>
      </c>
      <c r="AB7" s="24">
        <v>105.03</v>
      </c>
      <c r="AC7" s="24">
        <v>110.11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38.07</v>
      </c>
      <c r="AV7" s="24">
        <v>40.49</v>
      </c>
      <c r="AW7" s="24">
        <v>37.340000000000003</v>
      </c>
      <c r="AX7" s="24">
        <v>40.9</v>
      </c>
      <c r="AY7" s="24">
        <v>42.23</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44.56</v>
      </c>
      <c r="BR7" s="24">
        <v>43.9</v>
      </c>
      <c r="BS7" s="24">
        <v>51</v>
      </c>
      <c r="BT7" s="24">
        <v>55.23</v>
      </c>
      <c r="BU7" s="24">
        <v>51.93</v>
      </c>
      <c r="BV7" s="24">
        <v>73.36</v>
      </c>
      <c r="BW7" s="24">
        <v>72.599999999999994</v>
      </c>
      <c r="BX7" s="24">
        <v>69.430000000000007</v>
      </c>
      <c r="BY7" s="24">
        <v>70.709999999999994</v>
      </c>
      <c r="BZ7" s="24">
        <v>66.63</v>
      </c>
      <c r="CA7" s="24">
        <v>72.92</v>
      </c>
      <c r="CB7" s="24">
        <v>325.76</v>
      </c>
      <c r="CC7" s="24">
        <v>333.25</v>
      </c>
      <c r="CD7" s="24">
        <v>287.63</v>
      </c>
      <c r="CE7" s="24">
        <v>286.55</v>
      </c>
      <c r="CF7" s="24">
        <v>338.13</v>
      </c>
      <c r="CG7" s="24">
        <v>224.88</v>
      </c>
      <c r="CH7" s="24">
        <v>228.64</v>
      </c>
      <c r="CI7" s="24">
        <v>239.46</v>
      </c>
      <c r="CJ7" s="24">
        <v>233.15</v>
      </c>
      <c r="CK7" s="24">
        <v>252.17</v>
      </c>
      <c r="CL7" s="24">
        <v>225.78</v>
      </c>
      <c r="CM7" s="24">
        <v>43.58</v>
      </c>
      <c r="CN7" s="24">
        <v>43.89</v>
      </c>
      <c r="CO7" s="24">
        <v>43.89</v>
      </c>
      <c r="CP7" s="24">
        <v>43.89</v>
      </c>
      <c r="CQ7" s="24">
        <v>45.89</v>
      </c>
      <c r="CR7" s="24">
        <v>42.4</v>
      </c>
      <c r="CS7" s="24">
        <v>42.28</v>
      </c>
      <c r="CT7" s="24">
        <v>41.06</v>
      </c>
      <c r="CU7" s="24">
        <v>42.09</v>
      </c>
      <c r="CV7" s="24">
        <v>42.15</v>
      </c>
      <c r="CW7" s="24">
        <v>43.17</v>
      </c>
      <c r="CX7" s="24">
        <v>66.790000000000006</v>
      </c>
      <c r="CY7" s="24">
        <v>68.459999999999994</v>
      </c>
      <c r="CZ7" s="24">
        <v>68.959999999999994</v>
      </c>
      <c r="DA7" s="24">
        <v>69.77</v>
      </c>
      <c r="DB7" s="24">
        <v>70.3</v>
      </c>
      <c r="DC7" s="24">
        <v>84.19</v>
      </c>
      <c r="DD7" s="24">
        <v>84.34</v>
      </c>
      <c r="DE7" s="24">
        <v>84.34</v>
      </c>
      <c r="DF7" s="24">
        <v>84.73</v>
      </c>
      <c r="DG7" s="24">
        <v>84.21</v>
      </c>
      <c r="DH7" s="24">
        <v>86.31</v>
      </c>
      <c r="DI7" s="24">
        <v>3.13</v>
      </c>
      <c r="DJ7" s="24">
        <v>6.26</v>
      </c>
      <c r="DK7" s="24">
        <v>9.33</v>
      </c>
      <c r="DL7" s="24">
        <v>12.34</v>
      </c>
      <c r="DM7" s="24">
        <v>15.08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0.36</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2026-01-27T01:34:55Z</cp:lastPrinted>
  <dcterms:created xsi:type="dcterms:W3CDTF">2025-12-23T06:09:42Z</dcterms:created>
  <dcterms:modified xsi:type="dcterms:W3CDTF">2026-02-26T07:08:14Z</dcterms:modified>
  <cp:category/>
</cp:coreProperties>
</file>