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2189E22C-18BF-4F6A-97C7-2719640C2791}" xr6:coauthVersionLast="47" xr6:coauthVersionMax="47" xr10:uidLastSave="{00000000-0000-0000-0000-000000000000}"/>
  <workbookProtection workbookAlgorithmName="SHA-512" workbookHashValue="/AK5IMkOawM9xDNVkj/Sn9k0IJ4v3BhIlg8XoWtriXoDn7MOVMl002egwaD4eopqZ4Ize7rZyoqBqutROdemKg==" workbookSaltValue="6X9kYuVSf6xfVb/p0mCKD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G85" i="4"/>
  <c r="E85" i="4"/>
  <c r="P10" i="4"/>
  <c r="AT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<sst xmlns="http://schemas.openxmlformats.org/spreadsheetml/2006/main" count="236" uniqueCount="116">
  <si>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</si>
  <si>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</si>
  <si>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</si>
  <si>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</si>
  <si>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</si>
  <si>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</si>
  <si>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</si>
  <si>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</si>
  <si>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</si>
  <si>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</si>
  <si>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</si>
  <si>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</si>
  <si>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</si>
  <si>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</si>
  <si>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</si>
  <si>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</si>
  <si>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</si>
  <si>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</si>
  <si>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</si>
  <si>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</si>
  <si>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</si>
  <si>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</si>
  <si>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</si>
  <si>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</si>
  <si>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</si>
  <si>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</si>
  <si>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</si>
  <si>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</si>
  <si>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</si>
  <si>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</si>
  <si>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</si>
  <si>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</si>
  <si>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</si>
  <si>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</si>
  <si>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</si>
  <si>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</si>
  <si>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</si>
  <si>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</si>
  <si>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</si>
  <si>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</si>
  <si>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</si>
  <si>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</si>
  <si>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</si>
  <si>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</si>
  <si>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</si>
  <si>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</si>
  <si>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</si>
  <si>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</si>
  <si>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</si>
  <si>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</si>
  <si>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</si>
  <si>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</si>
  <si>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</si>
  <si>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</si>
  <si>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</si>
  <si>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</si>
  <si>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</si>
  <si>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</si>
  <si>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</si>
  <si>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</si>
  <si>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</si>
  <si>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</si>
  <si>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</si>
  <si>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</si>
  <si>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</si>
  <si>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</si>
  <si>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</si>
  <si>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</si>
  <si>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</si>
  <si>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</si>
  <si>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</si>
  <si>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</si>
  <si>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</si>
  <si>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</si>
  <si>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</si>
  <si>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</si>
  <si>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</si>
  <si>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</si>
  <si>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</si>
  <si>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</si>
  <si>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</si>
  <si>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</si>
  <si>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</si>
  <si>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</si>
  <si>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</si>
  <si>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</si>
  <si>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</si>
  <si>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</si>
  <si>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</si>
  <si>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</si>
  <si>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</si>
  <si>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</si>
  <si>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</si>
  <si>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</si>
  <si>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</si>
  <si>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</si>
  <si>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行方市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</si>
  <si>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</si>
  <si>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</si>
  <si>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</si>
  <si>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</si>
  <si>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</si>
  <si>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</si>
  <si>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</si>
  <si>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</si>
  <si>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</si>
  <si>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</si>
  <si>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</si>
  <si>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</si>
  <si>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</si>
  <si>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</si>
  <si>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</si>
  <si>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</si>
  <si>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全国平均及び類似団体と比較して低い15.18％となった。要因としては、法定耐用年数に近い資産が少ないことが考えられる。今後は、耐用年数の到来を見据えてストックマネジメント計画に沿った更新・改良を効率的に進めていくことともに、それに必要となる資産の増強が必要である。</t>
    <rPh sb="128" eb="130">
      <t>ヒツヨウ</t>
    </rPh>
    <rPh sb="133" eb="135">
      <t>シサン</t>
    </rPh>
    <rPh sb="136" eb="138">
      <t>ゾウキョウ</t>
    </rPh>
    <phoneticPr fontId="4"/>
  </si>
  <si>
    <t>　整備計画区域の多くが、共用開始になったことに伴い、建設に携わる職員も減少してきていることから、人材の確保をどのようにしていくのか考慮する時期が到来している。
　人件費、電気代、光熱水、薬品等の高騰に対して、収益を増大させる必要がある。市民の所得の増加率等を統計データで調べ使用料の水準を決めるとともに、場合によっては一般会計からの繰り入れ増加も視野に入れながら経営を存続させなければならない。</t>
    <rPh sb="1" eb="3">
      <t>セイビ</t>
    </rPh>
    <rPh sb="3" eb="5">
      <t>ケイカク</t>
    </rPh>
    <rPh sb="5" eb="7">
      <t>クイキ</t>
    </rPh>
    <rPh sb="8" eb="9">
      <t>オオ</t>
    </rPh>
    <rPh sb="12" eb="14">
      <t>キョウヨウ</t>
    </rPh>
    <rPh sb="14" eb="16">
      <t>カイシ</t>
    </rPh>
    <rPh sb="23" eb="24">
      <t>トモナ</t>
    </rPh>
    <rPh sb="26" eb="28">
      <t>ケンセツ</t>
    </rPh>
    <rPh sb="29" eb="30">
      <t>タズサ</t>
    </rPh>
    <rPh sb="32" eb="34">
      <t>ショクイン</t>
    </rPh>
    <rPh sb="35" eb="37">
      <t>ゲンショウ</t>
    </rPh>
    <rPh sb="48" eb="50">
      <t>ジンザイ</t>
    </rPh>
    <rPh sb="51" eb="53">
      <t>カクホ</t>
    </rPh>
    <rPh sb="65" eb="67">
      <t>コウリョ</t>
    </rPh>
    <rPh sb="69" eb="71">
      <t>ジキ</t>
    </rPh>
    <rPh sb="72" eb="74">
      <t>トウライ</t>
    </rPh>
    <rPh sb="81" eb="84">
      <t>ジンケンヒ</t>
    </rPh>
    <rPh sb="85" eb="87">
      <t>デンキ</t>
    </rPh>
    <rPh sb="87" eb="88">
      <t>ダイ</t>
    </rPh>
    <rPh sb="89" eb="92">
      <t>コウネツスイ</t>
    </rPh>
    <rPh sb="93" eb="95">
      <t>ヤクヒン</t>
    </rPh>
    <rPh sb="95" eb="96">
      <t>トウ</t>
    </rPh>
    <rPh sb="97" eb="99">
      <t>コウトウ</t>
    </rPh>
    <rPh sb="100" eb="101">
      <t>タイ</t>
    </rPh>
    <rPh sb="104" eb="106">
      <t>シュウエキ</t>
    </rPh>
    <rPh sb="107" eb="109">
      <t>ゾウダイ</t>
    </rPh>
    <rPh sb="112" eb="114">
      <t>ヒツヨウ</t>
    </rPh>
    <rPh sb="118" eb="120">
      <t>シミン</t>
    </rPh>
    <rPh sb="121" eb="123">
      <t>ショトク</t>
    </rPh>
    <rPh sb="124" eb="126">
      <t>ゾウカ</t>
    </rPh>
    <rPh sb="126" eb="127">
      <t>リツ</t>
    </rPh>
    <rPh sb="127" eb="128">
      <t>トウ</t>
    </rPh>
    <rPh sb="137" eb="140">
      <t>シヨウリョウ</t>
    </rPh>
    <rPh sb="141" eb="143">
      <t>スイジュン</t>
    </rPh>
    <rPh sb="144" eb="145">
      <t>キ</t>
    </rPh>
    <rPh sb="152" eb="154">
      <t>バアイ</t>
    </rPh>
    <rPh sb="159" eb="161">
      <t>イッパン</t>
    </rPh>
    <rPh sb="161" eb="163">
      <t>カイケイ</t>
    </rPh>
    <rPh sb="166" eb="167">
      <t>ク</t>
    </rPh>
    <rPh sb="168" eb="169">
      <t>イ</t>
    </rPh>
    <rPh sb="170" eb="172">
      <t>ゾウカ</t>
    </rPh>
    <rPh sb="173" eb="175">
      <t>シヤ</t>
    </rPh>
    <rPh sb="176" eb="177">
      <t>イ</t>
    </rPh>
    <rPh sb="181" eb="183">
      <t>ケイエイ</t>
    </rPh>
    <rPh sb="184" eb="186">
      <t>ソンゾク</t>
    </rPh>
    <phoneticPr fontId="4"/>
  </si>
  <si>
    <t>①経常収支比率：単年度収支が黒字の106.81％となってはいるものの経常収益では使用料金の割合は低く、一般会計からの繰入金に依存している状況である。今後は人口減少に伴い，収益の増加が見込めなくなることが予想されるため、使用料水準を評価しながら経営改善を図るとともに、経常的な維持管理費の削減に努めていく必要がある。
③流動比率：前年度と比較し改善が見られ、全国平均より高い83.5％となった。これは、企業債の償還金が減少してきたことと、利益剰余金が発生したことによるものである。今後も、償還金が減少していくので改善する見通しである。
⑤経費回収率：使用料で回収すべき経費を全て賄えていれば100％以上となる指標であるが、それを下回る65.89％であり数年に渡り横ばい状態が続いている。今後も人口減少が見込まれる状態が続くことから減少に向かうものと考えられる。５年に１度は使用料を検討し、料金改定していくなど、指標の改善を図っていく。
⑥汚水処理原価：全国平均と比較して高い243.80円となった。現在は整備計画が完了しており接続率の向上と合わせて維持管理費の削減に努め、原価の削減を目指す。
⑧水洗化率：前年度比で0.54％の増加はしているが、全国平均及び類似団体と比較しても低い77.16％となっている。接続支援の補助制度の広報活動に努め、接続率の向上を図る。</t>
    <rPh sb="184" eb="185">
      <t>タカ</t>
    </rPh>
    <rPh sb="208" eb="210">
      <t>ゲンショウ</t>
    </rPh>
    <rPh sb="218" eb="220">
      <t>リエキ</t>
    </rPh>
    <rPh sb="220" eb="223">
      <t>ジョウヨキン</t>
    </rPh>
    <rPh sb="224" eb="226">
      <t>ハッセイ</t>
    </rPh>
    <rPh sb="342" eb="344">
      <t>コンゴ</t>
    </rPh>
    <rPh sb="345" eb="347">
      <t>ジンコウ</t>
    </rPh>
    <rPh sb="347" eb="349">
      <t>ゲンショウ</t>
    </rPh>
    <rPh sb="350" eb="352">
      <t>ミコ</t>
    </rPh>
    <rPh sb="355" eb="357">
      <t>ジョウタイ</t>
    </rPh>
    <rPh sb="358" eb="359">
      <t>ツヅ</t>
    </rPh>
    <rPh sb="364" eb="366">
      <t>ゲンショウ</t>
    </rPh>
    <rPh sb="367" eb="368">
      <t>ム</t>
    </rPh>
    <rPh sb="373" eb="374">
      <t>カンガ</t>
    </rPh>
    <rPh sb="380" eb="381">
      <t>ネン</t>
    </rPh>
    <rPh sb="383" eb="384">
      <t>ド</t>
    </rPh>
    <rPh sb="389" eb="391">
      <t>ケントウ</t>
    </rPh>
    <rPh sb="404" eb="406">
      <t>シヒョウ</t>
    </rPh>
    <rPh sb="407" eb="409">
      <t>カイゼン</t>
    </rPh>
    <rPh sb="485" eb="487">
      <t>ゲンカ</t>
    </rPh>
    <rPh sb="488" eb="490">
      <t>サクゲン</t>
    </rPh>
    <rPh sb="491" eb="493">
      <t>メザ</t>
    </rPh>
    <rPh sb="568" eb="569">
      <t>ツト</t>
    </rPh>
    <rPh sb="578" eb="579">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</si>
</sst>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0.14000000000000001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CB9-4A40-A85E-01C804976A2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5CB9-4A40-A85E-01C804976A2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73-44E8-8E8B-1F03DE05474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B573-44E8-8E8B-1F03DE05474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72.77</c:v>
                </c:pt>
                <c:pt idx="1">
                  <c:v>75.58</c:v>
                </c:pt>
                <c:pt idx="2">
                  <c:v>75.959999999999994</c:v>
                </c:pt>
                <c:pt idx="3">
                  <c:v>76.62</c:v>
                </c:pt>
                <c:pt idx="4">
                  <c:v>77.16</c:v>
                </c:pt>
              </c:numCache>
            </c:numRef>
          </c:val>
          <c:extLst>
            <c:ext xmlns:c16="http://schemas.microsoft.com/office/drawing/2014/chart" uri="{C3380CC4-5D6E-409C-BE32-E72D297353CC}">
              <c16:uniqueId val="{00000000-F7C8-4DAC-9903-B5CC4AFDC70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F7C8-4DAC-9903-B5CC4AFDC70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102.65</c:v>
                </c:pt>
                <c:pt idx="1">
                  <c:v>113</c:v>
                </c:pt>
                <c:pt idx="2">
                  <c:v>101.59</c:v>
                </c:pt>
                <c:pt idx="3">
                  <c:v>102.9</c:v>
                </c:pt>
                <c:pt idx="4">
                  <c:v>106.81</c:v>
                </c:pt>
              </c:numCache>
            </c:numRef>
          </c:val>
          <c:extLst>
            <c:ext xmlns:c16="http://schemas.microsoft.com/office/drawing/2014/chart" uri="{C3380CC4-5D6E-409C-BE32-E72D297353CC}">
              <c16:uniqueId val="{00000000-077D-40DF-B525-82CDF0D40CC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077D-40DF-B525-82CDF0D40CC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3.05</c:v>
                </c:pt>
                <c:pt idx="1">
                  <c:v>6.08</c:v>
                </c:pt>
                <c:pt idx="2">
                  <c:v>9.1199999999999992</c:v>
                </c:pt>
                <c:pt idx="3">
                  <c:v>12.17</c:v>
                </c:pt>
                <c:pt idx="4">
                  <c:v>15.18</c:v>
                </c:pt>
              </c:numCache>
            </c:numRef>
          </c:val>
          <c:extLst>
            <c:ext xmlns:c16="http://schemas.microsoft.com/office/drawing/2014/chart" uri="{C3380CC4-5D6E-409C-BE32-E72D297353CC}">
              <c16:uniqueId val="{00000000-0F27-4DE7-94FD-55E18445949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0F27-4DE7-94FD-55E18445949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C9-4B64-923E-83D542AFF63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1C9-4B64-923E-83D542AFF63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70-4ECE-8770-F17BDD15345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E070-4ECE-8770-F17BDD15345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11.77</c:v>
                </c:pt>
                <c:pt idx="1">
                  <c:v>41.51</c:v>
                </c:pt>
                <c:pt idx="2">
                  <c:v>43.27</c:v>
                </c:pt>
                <c:pt idx="3">
                  <c:v>66.62</c:v>
                </c:pt>
                <c:pt idx="4">
                  <c:v>83.5</c:v>
                </c:pt>
              </c:numCache>
            </c:numRef>
          </c:val>
          <c:extLst>
            <c:ext xmlns:c16="http://schemas.microsoft.com/office/drawing/2014/chart" uri="{C3380CC4-5D6E-409C-BE32-E72D297353CC}">
              <c16:uniqueId val="{00000000-B57B-4D2A-887A-A065128D661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B57B-4D2A-887A-A065128D661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06-4939-BE52-3366FF18BFA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3B06-4939-BE52-3366FF18BFA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62.78</c:v>
                </c:pt>
                <c:pt idx="1">
                  <c:v>64.81</c:v>
                </c:pt>
                <c:pt idx="2">
                  <c:v>64.72</c:v>
                </c:pt>
                <c:pt idx="3">
                  <c:v>64.599999999999994</c:v>
                </c:pt>
                <c:pt idx="4">
                  <c:v>65.89</c:v>
                </c:pt>
              </c:numCache>
            </c:numRef>
          </c:val>
          <c:extLst>
            <c:ext xmlns:c16="http://schemas.microsoft.com/office/drawing/2014/chart" uri="{C3380CC4-5D6E-409C-BE32-E72D297353CC}">
              <c16:uniqueId val="{00000000-1C95-4B7F-A079-E424D0FA3DE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1C95-4B7F-A079-E424D0FA3DE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264.81</c:v>
                </c:pt>
                <c:pt idx="1">
                  <c:v>254.88</c:v>
                </c:pt>
                <c:pt idx="2">
                  <c:v>252.83</c:v>
                </c:pt>
                <c:pt idx="3">
                  <c:v>229.43</c:v>
                </c:pt>
                <c:pt idx="4">
                  <c:v>243.8</c:v>
                </c:pt>
              </c:numCache>
            </c:numRef>
          </c:val>
          <c:extLst>
            <c:ext xmlns:c16="http://schemas.microsoft.com/office/drawing/2014/chart" uri="{C3380CC4-5D6E-409C-BE32-E72D297353CC}">
              <c16:uniqueId val="{00000000-F586-4F86-86F6-5F2BCAB9B5E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F586-4F86-86F6-5F2BCAB9B5E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行方市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4">
        <f>データ!S6</f>
        <v>31505</v>
      </c>
      <c r="AM8" s="44"/>
      <c r="AN8" s="44"/>
      <c r="AO8" s="44"/>
      <c r="AP8" s="44"/>
      <c r="AQ8" s="44"/>
      <c r="AR8" s="44"/>
      <c r="AS8" s="44"/>
      <c r="AT8" s="45">
        <f>データ!T6</f>
        <v>222.48</v>
      </c>
      <c r="AU8" s="45"/>
      <c r="AV8" s="45"/>
      <c r="AW8" s="45"/>
      <c r="AX8" s="45"/>
      <c r="AY8" s="45"/>
      <c r="AZ8" s="45"/>
      <c r="BA8" s="45"/>
      <c r="BB8" s="45">
        <f>データ!U6</f>
        <v>141.61000000000001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72.849999999999994</v>
      </c>
      <c r="J10" s="45"/>
      <c r="K10" s="45"/>
      <c r="L10" s="45"/>
      <c r="M10" s="45"/>
      <c r="N10" s="45"/>
      <c r="O10" s="45"/>
      <c r="P10" s="45">
        <f>データ!P6</f>
        <v>9.1999999999999993</v>
      </c>
      <c r="Q10" s="45"/>
      <c r="R10" s="45"/>
      <c r="S10" s="45"/>
      <c r="T10" s="45"/>
      <c r="U10" s="45"/>
      <c r="V10" s="45"/>
      <c r="W10" s="45">
        <f>データ!Q6</f>
        <v>94.88</v>
      </c>
      <c r="X10" s="45"/>
      <c r="Y10" s="45"/>
      <c r="Z10" s="45"/>
      <c r="AA10" s="45"/>
      <c r="AB10" s="45"/>
      <c r="AC10" s="45"/>
      <c r="AD10" s="44">
        <f>データ!R6</f>
        <v>3630</v>
      </c>
      <c r="AE10" s="44"/>
      <c r="AF10" s="44"/>
      <c r="AG10" s="44"/>
      <c r="AH10" s="44"/>
      <c r="AI10" s="44"/>
      <c r="AJ10" s="44"/>
      <c r="AK10" s="2"/>
      <c r="AL10" s="44">
        <f>データ!V6</f>
        <v>2877</v>
      </c>
      <c r="AM10" s="44"/>
      <c r="AN10" s="44"/>
      <c r="AO10" s="44"/>
      <c r="AP10" s="44"/>
      <c r="AQ10" s="44"/>
      <c r="AR10" s="44"/>
      <c r="AS10" s="44"/>
      <c r="AT10" s="45">
        <f>データ!W6</f>
        <v>1.68</v>
      </c>
      <c r="AU10" s="45"/>
      <c r="AV10" s="45"/>
      <c r="AW10" s="45"/>
      <c r="AX10" s="45"/>
      <c r="AY10" s="45"/>
      <c r="AZ10" s="45"/>
      <c r="BA10" s="45"/>
      <c r="BB10" s="45">
        <f>データ!X6</f>
        <v>1712.5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gCZlQf5mba/84oaX+lzaNedU54SjmdN0GdKPUkORNOIUtTwHKdO2396fpnLxl92SIzvKgV33/AEiNY7iujM4w==" saltValue="bH1HK9wOKhlJbIRvPp07/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82333</v>
      </c>
      <c r="D6" s="19">
        <f t="shared" si="3"/>
        <v>46</v>
      </c>
      <c r="E6" s="19">
        <f t="shared" si="3"/>
        <v>17</v>
      </c>
      <c r="F6" s="19">
        <f t="shared" si="3"/>
        <v>1</v>
      </c>
      <c r="G6" s="19">
        <f t="shared" si="3"/>
        <v>0</v>
      </c>
      <c r="H6" s="19" t="str">
        <f t="shared" si="3"/>
        <v>茨城県　行方市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72.849999999999994</v>
      </c>
      <c r="P6" s="20">
        <f t="shared" si="3"/>
        <v>9.1999999999999993</v>
      </c>
      <c r="Q6" s="20">
        <f t="shared" si="3"/>
        <v>94.88</v>
      </c>
      <c r="R6" s="20">
        <f t="shared" si="3"/>
        <v>3630</v>
      </c>
      <c r="S6" s="20">
        <f t="shared" si="3"/>
        <v>31505</v>
      </c>
      <c r="T6" s="20">
        <f t="shared" si="3"/>
        <v>222.48</v>
      </c>
      <c r="U6" s="20">
        <f t="shared" si="3"/>
        <v>141.61000000000001</v>
      </c>
      <c r="V6" s="20">
        <f t="shared" si="3"/>
        <v>2877</v>
      </c>
      <c r="W6" s="20">
        <f t="shared" si="3"/>
        <v>1.68</v>
      </c>
      <c r="X6" s="20">
        <f t="shared" si="3"/>
        <v>1712.5</v>
      </c>
      <c r="Y6" s="21">
        <f>IF(Y7="",NA(),Y7)</f>
        <v>102.65</v>
      </c>
      <c r="Z6" s="21">
        <f t="shared" ref="Z6:AH6" si="4">IF(Z7="",NA(),Z7)</f>
        <v>113</v>
      </c>
      <c r="AA6" s="21">
        <f t="shared" si="4"/>
        <v>101.59</v>
      </c>
      <c r="AB6" s="21">
        <f t="shared" si="4"/>
        <v>102.9</v>
      </c>
      <c r="AC6" s="21">
        <f t="shared" si="4"/>
        <v>106.81</v>
      </c>
      <c r="AD6" s="21">
        <f t="shared" si="4"/>
        <v>107.81</v>
      </c>
      <c r="AE6" s="21">
        <f t="shared" si="4"/>
        <v>107.54</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30.17</v>
      </c>
      <c r="AT6" s="20" t="str">
        <f>IF(AT7="","",IF(AT7="-","【-】","【"&amp;SUBSTITUTE(TEXT(AT7,"#,##0.00"),"-","△")&amp;"】"))</f>
        <v>【3.12】</v>
      </c>
      <c r="AU6" s="21">
        <f>IF(AU7="",NA(),AU7)</f>
        <v>11.77</v>
      </c>
      <c r="AV6" s="21">
        <f t="shared" ref="AV6:BD6" si="6">IF(AV7="",NA(),AV7)</f>
        <v>41.51</v>
      </c>
      <c r="AW6" s="21">
        <f t="shared" si="6"/>
        <v>43.27</v>
      </c>
      <c r="AX6" s="21">
        <f t="shared" si="6"/>
        <v>66.62</v>
      </c>
      <c r="AY6" s="21">
        <f t="shared" si="6"/>
        <v>83.5</v>
      </c>
      <c r="AZ6" s="21">
        <f t="shared" si="6"/>
        <v>48.56</v>
      </c>
      <c r="BA6" s="21">
        <f t="shared" si="6"/>
        <v>47.58</v>
      </c>
      <c r="BB6" s="21">
        <f t="shared" si="6"/>
        <v>51.09</v>
      </c>
      <c r="BC6" s="21">
        <f t="shared" si="6"/>
        <v>57.42</v>
      </c>
      <c r="BD6" s="21">
        <f t="shared" si="6"/>
        <v>56.13</v>
      </c>
      <c r="BE6" s="20" t="str">
        <f>IF(BE7="","",IF(BE7="-","【-】","【"&amp;SUBSTITUTE(TEXT(BE7,"#,##0.00"),"-","△")&amp;"】"))</f>
        <v>【82.75】</v>
      </c>
      <c r="BF6" s="20">
        <f>IF(BF7="",NA(),BF7)</f>
        <v>0</v>
      </c>
      <c r="BG6" s="20">
        <f t="shared" ref="BG6:BO6" si="7">IF(BG7="",NA(),BG7)</f>
        <v>0</v>
      </c>
      <c r="BH6" s="20">
        <f t="shared" si="7"/>
        <v>0</v>
      </c>
      <c r="BI6" s="20">
        <f t="shared" si="7"/>
        <v>0</v>
      </c>
      <c r="BJ6" s="20">
        <f t="shared" si="7"/>
        <v>0</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62.78</v>
      </c>
      <c r="BR6" s="21">
        <f t="shared" ref="BR6:BZ6" si="8">IF(BR7="",NA(),BR7)</f>
        <v>64.81</v>
      </c>
      <c r="BS6" s="21">
        <f t="shared" si="8"/>
        <v>64.72</v>
      </c>
      <c r="BT6" s="21">
        <f t="shared" si="8"/>
        <v>64.599999999999994</v>
      </c>
      <c r="BU6" s="21">
        <f t="shared" si="8"/>
        <v>65.89</v>
      </c>
      <c r="BV6" s="21">
        <f t="shared" si="8"/>
        <v>79.77</v>
      </c>
      <c r="BW6" s="21">
        <f t="shared" si="8"/>
        <v>79.63</v>
      </c>
      <c r="BX6" s="21">
        <f t="shared" si="8"/>
        <v>76.78</v>
      </c>
      <c r="BY6" s="21">
        <f t="shared" si="8"/>
        <v>75.41</v>
      </c>
      <c r="BZ6" s="21">
        <f t="shared" si="8"/>
        <v>72.84</v>
      </c>
      <c r="CA6" s="20" t="str">
        <f>IF(CA7="","",IF(CA7="-","【-】","【"&amp;SUBSTITUTE(TEXT(CA7,"#,##0.00"),"-","△")&amp;"】"))</f>
        <v>【97.94】</v>
      </c>
      <c r="CB6" s="21">
        <f>IF(CB7="",NA(),CB7)</f>
        <v>264.81</v>
      </c>
      <c r="CC6" s="21">
        <f t="shared" ref="CC6:CK6" si="9">IF(CC7="",NA(),CC7)</f>
        <v>254.88</v>
      </c>
      <c r="CD6" s="21">
        <f t="shared" si="9"/>
        <v>252.83</v>
      </c>
      <c r="CE6" s="21">
        <f t="shared" si="9"/>
        <v>229.43</v>
      </c>
      <c r="CF6" s="21">
        <f t="shared" si="9"/>
        <v>243.8</v>
      </c>
      <c r="CG6" s="21">
        <f t="shared" si="9"/>
        <v>214.56</v>
      </c>
      <c r="CH6" s="21">
        <f t="shared" si="9"/>
        <v>213.66</v>
      </c>
      <c r="CI6" s="21">
        <f t="shared" si="9"/>
        <v>224.31</v>
      </c>
      <c r="CJ6" s="21">
        <f t="shared" si="9"/>
        <v>223.48</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49.47</v>
      </c>
      <c r="CS6" s="21">
        <f t="shared" si="10"/>
        <v>48.19</v>
      </c>
      <c r="CT6" s="21">
        <f t="shared" si="10"/>
        <v>47.32</v>
      </c>
      <c r="CU6" s="21">
        <f t="shared" si="10"/>
        <v>48.03</v>
      </c>
      <c r="CV6" s="21">
        <f t="shared" si="10"/>
        <v>48.92</v>
      </c>
      <c r="CW6" s="20" t="str">
        <f>IF(CW7="","",IF(CW7="-","【-】","【"&amp;SUBSTITUTE(TEXT(CW7,"#,##0.00"),"-","△")&amp;"】"))</f>
        <v>【60.13】</v>
      </c>
      <c r="CX6" s="21">
        <f>IF(CX7="",NA(),CX7)</f>
        <v>72.77</v>
      </c>
      <c r="CY6" s="21">
        <f t="shared" ref="CY6:DG6" si="11">IF(CY7="",NA(),CY7)</f>
        <v>75.58</v>
      </c>
      <c r="CZ6" s="21">
        <f t="shared" si="11"/>
        <v>75.959999999999994</v>
      </c>
      <c r="DA6" s="21">
        <f t="shared" si="11"/>
        <v>76.62</v>
      </c>
      <c r="DB6" s="21">
        <f t="shared" si="11"/>
        <v>77.16</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3.05</v>
      </c>
      <c r="DJ6" s="21">
        <f t="shared" ref="DJ6:DR6" si="12">IF(DJ7="",NA(),DJ7)</f>
        <v>6.08</v>
      </c>
      <c r="DK6" s="21">
        <f t="shared" si="12"/>
        <v>9.1199999999999992</v>
      </c>
      <c r="DL6" s="21">
        <f t="shared" si="12"/>
        <v>12.17</v>
      </c>
      <c r="DM6" s="21">
        <f t="shared" si="12"/>
        <v>15.18</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1">
        <f t="shared" ref="EF6:EN6" si="14">IF(EF7="",NA(),EF7)</f>
        <v>0.14000000000000001</v>
      </c>
      <c r="EG6" s="20">
        <f t="shared" si="14"/>
        <v>0</v>
      </c>
      <c r="EH6" s="20">
        <f t="shared" si="14"/>
        <v>0</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15">
      <c r="A7" s="14"/>
      <c r="B7" s="23">
        <v>2024</v>
      </c>
      <c r="C7" s="23">
        <v>82333</v>
      </c>
      <c r="D7" s="23">
        <v>46</v>
      </c>
      <c r="E7" s="23">
        <v>17</v>
      </c>
      <c r="F7" s="23">
        <v>1</v>
      </c>
      <c r="G7" s="23">
        <v>0</v>
      </c>
      <c r="H7" s="23" t="s">
        <v>96</v>
      </c>
      <c r="I7" s="23" t="s">
        <v>97</v>
      </c>
      <c r="J7" s="23" t="s">
        <v>98</v>
      </c>
      <c r="K7" s="23" t="s">
        <v>99</v>
      </c>
      <c r="L7" s="23" t="s">
        <v>100</v>
      </c>
      <c r="M7" s="23" t="s">
        <v>101</v>
      </c>
      <c r="N7" s="24" t="s">
        <v>102</v>
      </c>
      <c r="O7" s="24">
        <v>72.849999999999994</v>
      </c>
      <c r="P7" s="24">
        <v>9.1999999999999993</v>
      </c>
      <c r="Q7" s="24">
        <v>94.88</v>
      </c>
      <c r="R7" s="24">
        <v>3630</v>
      </c>
      <c r="S7" s="24">
        <v>31505</v>
      </c>
      <c r="T7" s="24">
        <v>222.48</v>
      </c>
      <c r="U7" s="24">
        <v>141.61000000000001</v>
      </c>
      <c r="V7" s="24">
        <v>2877</v>
      </c>
      <c r="W7" s="24">
        <v>1.68</v>
      </c>
      <c r="X7" s="24">
        <v>1712.5</v>
      </c>
      <c r="Y7" s="24">
        <v>102.65</v>
      </c>
      <c r="Z7" s="24">
        <v>113</v>
      </c>
      <c r="AA7" s="24">
        <v>101.59</v>
      </c>
      <c r="AB7" s="24">
        <v>102.9</v>
      </c>
      <c r="AC7" s="24">
        <v>106.81</v>
      </c>
      <c r="AD7" s="24">
        <v>107.81</v>
      </c>
      <c r="AE7" s="24">
        <v>107.54</v>
      </c>
      <c r="AF7" s="24">
        <v>107.19</v>
      </c>
      <c r="AG7" s="24">
        <v>107.04</v>
      </c>
      <c r="AH7" s="24">
        <v>107.83</v>
      </c>
      <c r="AI7" s="24">
        <v>105.36</v>
      </c>
      <c r="AJ7" s="24">
        <v>0</v>
      </c>
      <c r="AK7" s="24">
        <v>0</v>
      </c>
      <c r="AL7" s="24">
        <v>0</v>
      </c>
      <c r="AM7" s="24">
        <v>0</v>
      </c>
      <c r="AN7" s="24">
        <v>0</v>
      </c>
      <c r="AO7" s="24">
        <v>18.2</v>
      </c>
      <c r="AP7" s="24">
        <v>19.059999999999999</v>
      </c>
      <c r="AQ7" s="24">
        <v>31.07</v>
      </c>
      <c r="AR7" s="24">
        <v>37.43</v>
      </c>
      <c r="AS7" s="24">
        <v>30.17</v>
      </c>
      <c r="AT7" s="24">
        <v>3.12</v>
      </c>
      <c r="AU7" s="24">
        <v>11.77</v>
      </c>
      <c r="AV7" s="24">
        <v>41.51</v>
      </c>
      <c r="AW7" s="24">
        <v>43.27</v>
      </c>
      <c r="AX7" s="24">
        <v>66.62</v>
      </c>
      <c r="AY7" s="24">
        <v>83.5</v>
      </c>
      <c r="AZ7" s="24">
        <v>48.56</v>
      </c>
      <c r="BA7" s="24">
        <v>47.58</v>
      </c>
      <c r="BB7" s="24">
        <v>51.09</v>
      </c>
      <c r="BC7" s="24">
        <v>57.42</v>
      </c>
      <c r="BD7" s="24">
        <v>56.13</v>
      </c>
      <c r="BE7" s="24">
        <v>82.75</v>
      </c>
      <c r="BF7" s="24">
        <v>0</v>
      </c>
      <c r="BG7" s="24">
        <v>0</v>
      </c>
      <c r="BH7" s="24">
        <v>0</v>
      </c>
      <c r="BI7" s="24">
        <v>0</v>
      </c>
      <c r="BJ7" s="24">
        <v>0</v>
      </c>
      <c r="BK7" s="24">
        <v>1245.0999999999999</v>
      </c>
      <c r="BL7" s="24">
        <v>1108.8</v>
      </c>
      <c r="BM7" s="24">
        <v>1194.56</v>
      </c>
      <c r="BN7" s="24">
        <v>1174.6099999999999</v>
      </c>
      <c r="BO7" s="24">
        <v>1343.89</v>
      </c>
      <c r="BP7" s="24">
        <v>602.55999999999995</v>
      </c>
      <c r="BQ7" s="24">
        <v>62.78</v>
      </c>
      <c r="BR7" s="24">
        <v>64.81</v>
      </c>
      <c r="BS7" s="24">
        <v>64.72</v>
      </c>
      <c r="BT7" s="24">
        <v>64.599999999999994</v>
      </c>
      <c r="BU7" s="24">
        <v>65.89</v>
      </c>
      <c r="BV7" s="24">
        <v>79.77</v>
      </c>
      <c r="BW7" s="24">
        <v>79.63</v>
      </c>
      <c r="BX7" s="24">
        <v>76.78</v>
      </c>
      <c r="BY7" s="24">
        <v>75.41</v>
      </c>
      <c r="BZ7" s="24">
        <v>72.84</v>
      </c>
      <c r="CA7" s="24">
        <v>97.94</v>
      </c>
      <c r="CB7" s="24">
        <v>264.81</v>
      </c>
      <c r="CC7" s="24">
        <v>254.88</v>
      </c>
      <c r="CD7" s="24">
        <v>252.83</v>
      </c>
      <c r="CE7" s="24">
        <v>229.43</v>
      </c>
      <c r="CF7" s="24">
        <v>243.8</v>
      </c>
      <c r="CG7" s="24">
        <v>214.56</v>
      </c>
      <c r="CH7" s="24">
        <v>213.66</v>
      </c>
      <c r="CI7" s="24">
        <v>224.31</v>
      </c>
      <c r="CJ7" s="24">
        <v>223.48</v>
      </c>
      <c r="CK7" s="24">
        <v>232.33</v>
      </c>
      <c r="CL7" s="24">
        <v>140.97999999999999</v>
      </c>
      <c r="CM7" s="24" t="s">
        <v>102</v>
      </c>
      <c r="CN7" s="24" t="s">
        <v>102</v>
      </c>
      <c r="CO7" s="24" t="s">
        <v>102</v>
      </c>
      <c r="CP7" s="24" t="s">
        <v>102</v>
      </c>
      <c r="CQ7" s="24" t="s">
        <v>102</v>
      </c>
      <c r="CR7" s="24">
        <v>49.47</v>
      </c>
      <c r="CS7" s="24">
        <v>48.19</v>
      </c>
      <c r="CT7" s="24">
        <v>47.32</v>
      </c>
      <c r="CU7" s="24">
        <v>48.03</v>
      </c>
      <c r="CV7" s="24">
        <v>48.92</v>
      </c>
      <c r="CW7" s="24">
        <v>60.13</v>
      </c>
      <c r="CX7" s="24">
        <v>72.77</v>
      </c>
      <c r="CY7" s="24">
        <v>75.58</v>
      </c>
      <c r="CZ7" s="24">
        <v>75.959999999999994</v>
      </c>
      <c r="DA7" s="24">
        <v>76.62</v>
      </c>
      <c r="DB7" s="24">
        <v>77.16</v>
      </c>
      <c r="DC7" s="24">
        <v>82.06</v>
      </c>
      <c r="DD7" s="24">
        <v>82.26</v>
      </c>
      <c r="DE7" s="24">
        <v>81.33</v>
      </c>
      <c r="DF7" s="24">
        <v>80.95</v>
      </c>
      <c r="DG7" s="24">
        <v>80.760000000000005</v>
      </c>
      <c r="DH7" s="24">
        <v>96</v>
      </c>
      <c r="DI7" s="24">
        <v>3.05</v>
      </c>
      <c r="DJ7" s="24">
        <v>6.08</v>
      </c>
      <c r="DK7" s="24">
        <v>9.1199999999999992</v>
      </c>
      <c r="DL7" s="24">
        <v>12.17</v>
      </c>
      <c r="DM7" s="24">
        <v>15.18</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0.14000000000000001</v>
      </c>
      <c r="EG7" s="24">
        <v>0</v>
      </c>
      <c r="EH7" s="24">
        <v>0</v>
      </c>
      <c r="EI7" s="24">
        <v>0</v>
      </c>
      <c r="EJ7" s="24">
        <v>0.32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2026-01-27T01:25:06Z</cp:lastPrinted>
  <dcterms:created xsi:type="dcterms:W3CDTF">2025-12-23T05:57:51Z</dcterms:created>
  <dcterms:modified xsi:type="dcterms:W3CDTF">2026-02-26T07:08:12Z</dcterms:modified>
  <cp:category/>
</cp:coreProperties>
</file>