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filesv.pref.ibaraki.jp\市町村課\財政\理財\Ｒ７理財\05_公営企業関係\15_経営比較分析表\01_～2.3公営企業に係る経営比較分析表（令和６年度決算）の分析・公表について\08_県HP掲載(確定公表データ)\★ファイル名変更&amp;事業毎仕分け用\03事業毎に仕分け\法適\174_特定環境保全公共下水道\"/>
    </mc:Choice>
  </mc:AlternateContent>
  <xr:revisionPtr revIDLastSave="0" documentId="8_{916926EC-8A12-4A2C-B443-3A4AFFF88C37}" xr6:coauthVersionLast="47" xr6:coauthVersionMax="47" xr10:uidLastSave="{00000000-0000-0000-0000-000000000000}"/>
  <workbookProtection workbookAlgorithmName="SHA-512" workbookHashValue="uFC/Kk8aqgYzF0ADIRtXM1HxGYLCcFirOR9yhc8KUsg4y147atxu9r/k/+qRv7XU0ZkJ/xhrxH5vlQQOFtRhGw==" workbookSaltValue="JHn4NddMxmVoY3C4dd84Mg==" workbookSpinCount="100000" lockStructure="1"/>
  <bookViews>
    <workbookView xWindow="2037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W6" i="5"/>
  <c r="AT10" i="4" s="1"/>
  <c r="V6" i="5"/>
  <c r="AL10" i="4" s="1"/>
  <c r="U6" i="5"/>
  <c r="BB8" i="4" s="1"/>
  <c r="T6" i="5"/>
  <c r="S6" i="5"/>
  <c r="AL8" i="4" s="1"/>
  <c r="R6" i="5"/>
  <c r="AD10" i="4" s="1"/>
  <c r="Q6" i="5"/>
  <c r="W10" i="4" s="1"/>
  <c r="P6" i="5"/>
  <c r="O6" i="5"/>
  <c r="I10" i="4" s="1"/>
  <c r="N6" i="5"/>
  <c r="B10" i="4" s="1"/>
  <c r="M6" i="5"/>
  <c r="AD8" i="4" s="1"/>
  <c r="L6" i="5"/>
  <c r="K6" i="5"/>
  <c r="P8" i="4" s="1"/>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5" i="4"/>
  <c r="K85" i="4"/>
  <c r="I85" i="4"/>
  <c r="H85" i="4"/>
  <c r="G85" i="4"/>
  <c r="BB10" i="4"/>
  <c r="P10" i="4"/>
  <c r="AT8" i="4"/>
  <c r="W8" i="4"/>
  <c r="B6" i="4"/>
</calcChain>
</file>

<file path=xl/sharedStrings.xml><?xml version="1.0" encoding="utf-8"?>
<sst xmlns="http://schemas.openxmlformats.org/spreadsheetml/2006/main" count="236" uniqueCount="114">
  <si>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</si>
  <si>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</si>
  <si>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</si>
  <si>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</si>
  <si>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</si>
  <si>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</si>
  <si>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</si>
  <si>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</si>
  <si>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</si>
  <si>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</si>
  <si>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</si>
  <si>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</si>
  <si>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</si>
  <si>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</si>
  <si>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</si>
  <si>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</si>
  <si>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</si>
  <si>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</si>
  <si>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</si>
  <si>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</si>
  <si>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</si>
  <si>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</si>
  <si>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</si>
  <si>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</si>
  <si>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</si>
  <si>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</si>
  <si>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</si>
  <si>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</si>
  <si>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</si>
  <si>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</si>
  <si>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</si>
  <si>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</si>
  <si>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</si>
  <si>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</si>
  <si>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</si>
  <si>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</si>
  <si>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</si>
  <si>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</si>
  <si>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</si>
  <si>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</si>
  <si>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</si>
  <si>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</si>
  <si>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</si>
  <si>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</si>
  <si>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</si>
  <si>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</si>
  <si>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</si>
  <si>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</si>
  <si>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</si>
  <si>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</si>
  <si>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</si>
  <si>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</si>
  <si>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</si>
  <si>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</si>
  <si>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</si>
  <si>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</si>
  <si>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</si>
  <si>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</si>
  <si>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</si>
  <si>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</si>
  <si>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</si>
  <si>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</si>
  <si>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</si>
  <si>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</si>
  <si>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</si>
  <si>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</si>
  <si>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</si>
  <si>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</si>
  <si>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</si>
  <si>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</si>
  <si>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</si>
  <si>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</si>
  <si>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</si>
  <si>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</si>
  <si>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</si>
  <si>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</si>
  <si>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</si>
  <si>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</si>
  <si>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</si>
  <si>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</si>
  <si>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</si>
  <si>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</si>
  <si>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</si>
  <si>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</si>
  <si>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</si>
  <si>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</si>
  <si>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</si>
  <si>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</si>
  <si>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</si>
  <si>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</si>
  <si>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</si>
  <si>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</si>
  <si>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</si>
  <si>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</si>
  <si>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</si>
  <si>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茨城県　神栖市</t>
  </si>
  <si>
    <t>法適用</t>
  </si>
  <si>
    <t>下水道事業</t>
  </si>
  <si>
    <t>特定環境保全公共下水道</t>
  </si>
  <si>
    <t>D1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</si>
  <si>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</si>
  <si>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</si>
  <si>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</si>
  <si>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</si>
  <si>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</si>
  <si>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</si>
  <si>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</si>
  <si>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</si>
  <si>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</si>
  <si>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</si>
  <si>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</si>
  <si>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①経常収支比率」については、104.00%と単年度収支が黒字であり、類似団体平均値と比べて同程度となっています。累積欠損金は発生していませんが、今後は下水道施設の維持管理費の増加や一般会計からの繰入金の減少等が予測されるため、使用料改定等を検討する必要があります。
　「③流動比率」については、134.72%と類似団体平均値と比べて高い数値になっています。今後は建設改良費に充てられた企業債の増加が予測されるため、注視する必要があります。
　「④企業債残高対事業規模比率」については、69.90%と類似団体平均値と比べて低い数値ですが、今後は企業債の増加が予測されるため、使用料改定等を検討する必要があります。
　「⑤経費回収率」については、93.49%と100%未満ですが、類似団体平均値と比べて高い数値になっています。経営戦略において、経費回収率100％を目標とするロードマップを定めており、今後は収入増加や支出削減等の対策を検討する必要があります。
　「⑥汚水処理原価」については、有収水量１㎥当たり164.55円で類似団体平均値と比べて低い数値になっています。下水道施設の維持管理費の増加が今後も予測されるため、使用料改定等を検討する必要があります。
　「⑧水洗化率」については、88.96%と類似団体平均値と比べて同程度となっていますが、100％未満のため未接続者に対する戸別訪問等を行い、接続率向上に努めます。</t>
    <rPh sb="46" eb="49">
      <t>ドウテイド</t>
    </rPh>
    <rPh sb="350" eb="351">
      <t>タカ</t>
    </rPh>
    <rPh sb="563" eb="566">
      <t>ドウテイド</t>
    </rPh>
    <rPh sb="579" eb="581">
      <t>ミマン</t>
    </rPh>
    <phoneticPr fontId="4"/>
  </si>
  <si>
    <t>「①有形固定資産減価償却率」「②管渠老朽化率」「③管渠改善率」は類似団体平均値と比べて低い数値であり、老朽化している施設や管渠は少ないですが、特定環境保全公共下水道事業を開始して約37年が経過することから、今後は経年劣化の進行している下水道施設の維持管理費の増大や更新需要の発生が予測されます。
　下水道施設の老朽化等に起因した事故が発生した場合、事後的な対応では市民生活に大きな支障が出るだけでなくコスト的にも不経済となります。
　そのため、ストックマネジメント計画に基づく対策を実施し、下水道施設における予防保全的な維持管理を行い、設備が使用限界値に達する前に耐用年数の延伸とライフサイクルコストの最小化を進めます。</t>
    <phoneticPr fontId="4"/>
  </si>
  <si>
    <t>下水道事業は今後、急速な人口減少に伴う需要の減少により、使用料収入の減少が予測されます。また、施設の老朽化に伴う更新需要の増大に加えて、物価高騰に伴う職員人件費を含む維持管理費用の増加や企業会計に関わる職員の確保が困難であること等が予測されることを踏まえ、下水道事業を取り巻く経営環境は益々厳しくなることが見込まれます。
　このため、効率的で持続可能な経営の実現に向け、収入増加の取組みとして、使用料改定の必要性の検討や、下水道の啓発活動による接続促進を図ります。さらに、支出削減の取組みとして、ストックマネジメント計画等による投資の平準化や民間活力の活用を実施し、経営基盤の強化と投資の最適化を推進し、事業経営の効率化・健全化に取り組んでいきます。また、職員の確保については、関係部局と協議し、職員を育成しやすい環境を整えることで、解決を目指します。</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</si>
</sst>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780-4010-A184-FB80BA5CF12B}"/>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0.06</c:v>
                </c:pt>
                <c:pt idx="1">
                  <c:v>0.27</c:v>
                </c:pt>
                <c:pt idx="2">
                  <c:v>0.22</c:v>
                </c:pt>
                <c:pt idx="3">
                  <c:v>0.17</c:v>
                </c:pt>
                <c:pt idx="4">
                  <c:v>0.27</c:v>
                </c:pt>
              </c:numCache>
            </c:numRef>
          </c:val>
          <c:smooth val="0"/>
          <c:extLst>
            <c:ext xmlns:c16="http://schemas.microsoft.com/office/drawing/2014/chart" uri="{C3380CC4-5D6E-409C-BE32-E72D297353CC}">
              <c16:uniqueId val="{00000001-8780-4010-A184-FB80BA5CF12B}"/>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38E-4E97-A01F-4EE4EE3FC045}"/>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45.87</c:v>
                </c:pt>
                <c:pt idx="1">
                  <c:v>44.24</c:v>
                </c:pt>
                <c:pt idx="2">
                  <c:v>45.3</c:v>
                </c:pt>
                <c:pt idx="3">
                  <c:v>45.6</c:v>
                </c:pt>
                <c:pt idx="4">
                  <c:v>44.79</c:v>
                </c:pt>
              </c:numCache>
            </c:numRef>
          </c:val>
          <c:smooth val="0"/>
          <c:extLst>
            <c:ext xmlns:c16="http://schemas.microsoft.com/office/drawing/2014/chart" uri="{C3380CC4-5D6E-409C-BE32-E72D297353CC}">
              <c16:uniqueId val="{00000001-F38E-4E97-A01F-4EE4EE3FC045}"/>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88.99</c:v>
                </c:pt>
                <c:pt idx="1">
                  <c:v>83.6</c:v>
                </c:pt>
                <c:pt idx="2">
                  <c:v>86.99</c:v>
                </c:pt>
                <c:pt idx="3">
                  <c:v>87.81</c:v>
                </c:pt>
                <c:pt idx="4">
                  <c:v>88.96</c:v>
                </c:pt>
              </c:numCache>
            </c:numRef>
          </c:val>
          <c:extLst>
            <c:ext xmlns:c16="http://schemas.microsoft.com/office/drawing/2014/chart" uri="{C3380CC4-5D6E-409C-BE32-E72D297353CC}">
              <c16:uniqueId val="{00000000-FEAD-41CC-9A4A-B5EF64B6CAAC}"/>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87.65</c:v>
                </c:pt>
                <c:pt idx="1">
                  <c:v>88.15</c:v>
                </c:pt>
                <c:pt idx="2">
                  <c:v>88.37</c:v>
                </c:pt>
                <c:pt idx="3">
                  <c:v>88.66</c:v>
                </c:pt>
                <c:pt idx="4">
                  <c:v>88.68</c:v>
                </c:pt>
              </c:numCache>
            </c:numRef>
          </c:val>
          <c:smooth val="0"/>
          <c:extLst>
            <c:ext xmlns:c16="http://schemas.microsoft.com/office/drawing/2014/chart" uri="{C3380CC4-5D6E-409C-BE32-E72D297353CC}">
              <c16:uniqueId val="{00000001-FEAD-41CC-9A4A-B5EF64B6CAAC}"/>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108.54</c:v>
                </c:pt>
                <c:pt idx="1">
                  <c:v>109.2</c:v>
                </c:pt>
                <c:pt idx="2">
                  <c:v>108.61</c:v>
                </c:pt>
                <c:pt idx="3">
                  <c:v>105.05</c:v>
                </c:pt>
                <c:pt idx="4">
                  <c:v>104</c:v>
                </c:pt>
              </c:numCache>
            </c:numRef>
          </c:val>
          <c:extLst>
            <c:ext xmlns:c16="http://schemas.microsoft.com/office/drawing/2014/chart" uri="{C3380CC4-5D6E-409C-BE32-E72D297353CC}">
              <c16:uniqueId val="{00000000-40F9-4283-8D25-7747CDE33733}"/>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102.7</c:v>
                </c:pt>
                <c:pt idx="1">
                  <c:v>104.11</c:v>
                </c:pt>
                <c:pt idx="2">
                  <c:v>101.98</c:v>
                </c:pt>
                <c:pt idx="3">
                  <c:v>102.68</c:v>
                </c:pt>
                <c:pt idx="4">
                  <c:v>103.79</c:v>
                </c:pt>
              </c:numCache>
            </c:numRef>
          </c:val>
          <c:smooth val="0"/>
          <c:extLst>
            <c:ext xmlns:c16="http://schemas.microsoft.com/office/drawing/2014/chart" uri="{C3380CC4-5D6E-409C-BE32-E72D297353CC}">
              <c16:uniqueId val="{00000001-40F9-4283-8D25-7747CDE33733}"/>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3.23</c:v>
                </c:pt>
                <c:pt idx="1">
                  <c:v>5.78</c:v>
                </c:pt>
                <c:pt idx="2">
                  <c:v>8.32</c:v>
                </c:pt>
                <c:pt idx="3">
                  <c:v>10.8</c:v>
                </c:pt>
                <c:pt idx="4">
                  <c:v>12.97</c:v>
                </c:pt>
              </c:numCache>
            </c:numRef>
          </c:val>
          <c:extLst>
            <c:ext xmlns:c16="http://schemas.microsoft.com/office/drawing/2014/chart" uri="{C3380CC4-5D6E-409C-BE32-E72D297353CC}">
              <c16:uniqueId val="{00000000-11B1-42D6-8D69-32F58B1144D5}"/>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29.24</c:v>
                </c:pt>
                <c:pt idx="1">
                  <c:v>31.73</c:v>
                </c:pt>
                <c:pt idx="2">
                  <c:v>32.57</c:v>
                </c:pt>
                <c:pt idx="3">
                  <c:v>33.159999999999997</c:v>
                </c:pt>
                <c:pt idx="4">
                  <c:v>34.590000000000003</c:v>
                </c:pt>
              </c:numCache>
            </c:numRef>
          </c:val>
          <c:smooth val="0"/>
          <c:extLst>
            <c:ext xmlns:c16="http://schemas.microsoft.com/office/drawing/2014/chart" uri="{C3380CC4-5D6E-409C-BE32-E72D297353CC}">
              <c16:uniqueId val="{00000001-11B1-42D6-8D69-32F58B1144D5}"/>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BE8-4261-8884-2A0DBA9FBC4A}"/>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formatCode="#,##0.00;&quot;△&quot;#,##0.00;&quot;-&quot;">
                  <c:v>0.04</c:v>
                </c:pt>
                <c:pt idx="3" formatCode="#,##0.00;&quot;△&quot;#,##0.00;&quot;-&quot;">
                  <c:v>0.12</c:v>
                </c:pt>
                <c:pt idx="4" formatCode="#,##0.00;&quot;△&quot;#,##0.00;&quot;-&quot;">
                  <c:v>0.1</c:v>
                </c:pt>
              </c:numCache>
            </c:numRef>
          </c:val>
          <c:smooth val="0"/>
          <c:extLst>
            <c:ext xmlns:c16="http://schemas.microsoft.com/office/drawing/2014/chart" uri="{C3380CC4-5D6E-409C-BE32-E72D297353CC}">
              <c16:uniqueId val="{00000001-3BE8-4261-8884-2A0DBA9FBC4A}"/>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307-46DD-BDD1-2455DB8515D8}"/>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48.2</c:v>
                </c:pt>
                <c:pt idx="1">
                  <c:v>46.91</c:v>
                </c:pt>
                <c:pt idx="2">
                  <c:v>52.27</c:v>
                </c:pt>
                <c:pt idx="3">
                  <c:v>58.68</c:v>
                </c:pt>
                <c:pt idx="4">
                  <c:v>53.87</c:v>
                </c:pt>
              </c:numCache>
            </c:numRef>
          </c:val>
          <c:smooth val="0"/>
          <c:extLst>
            <c:ext xmlns:c16="http://schemas.microsoft.com/office/drawing/2014/chart" uri="{C3380CC4-5D6E-409C-BE32-E72D297353CC}">
              <c16:uniqueId val="{00000001-B307-46DD-BDD1-2455DB8515D8}"/>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64.67</c:v>
                </c:pt>
                <c:pt idx="1">
                  <c:v>78.239999999999995</c:v>
                </c:pt>
                <c:pt idx="2">
                  <c:v>89.06</c:v>
                </c:pt>
                <c:pt idx="3">
                  <c:v>124.1</c:v>
                </c:pt>
                <c:pt idx="4">
                  <c:v>134.72</c:v>
                </c:pt>
              </c:numCache>
            </c:numRef>
          </c:val>
          <c:extLst>
            <c:ext xmlns:c16="http://schemas.microsoft.com/office/drawing/2014/chart" uri="{C3380CC4-5D6E-409C-BE32-E72D297353CC}">
              <c16:uniqueId val="{00000000-4A53-4661-97E4-D0F300B1BCD3}"/>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46.85</c:v>
                </c:pt>
                <c:pt idx="1">
                  <c:v>44.35</c:v>
                </c:pt>
                <c:pt idx="2">
                  <c:v>41.51</c:v>
                </c:pt>
                <c:pt idx="3">
                  <c:v>45.01</c:v>
                </c:pt>
                <c:pt idx="4">
                  <c:v>46.37</c:v>
                </c:pt>
              </c:numCache>
            </c:numRef>
          </c:val>
          <c:smooth val="0"/>
          <c:extLst>
            <c:ext xmlns:c16="http://schemas.microsoft.com/office/drawing/2014/chart" uri="{C3380CC4-5D6E-409C-BE32-E72D297353CC}">
              <c16:uniqueId val="{00000001-4A53-4661-97E4-D0F300B1BCD3}"/>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formatCode="#,##0.00;&quot;△&quot;#,##0.00">
                  <c:v>0</c:v>
                </c:pt>
                <c:pt idx="1">
                  <c:v>319.18</c:v>
                </c:pt>
                <c:pt idx="2">
                  <c:v>225.72</c:v>
                </c:pt>
                <c:pt idx="3">
                  <c:v>136.76</c:v>
                </c:pt>
                <c:pt idx="4">
                  <c:v>69.900000000000006</c:v>
                </c:pt>
              </c:numCache>
            </c:numRef>
          </c:val>
          <c:extLst>
            <c:ext xmlns:c16="http://schemas.microsoft.com/office/drawing/2014/chart" uri="{C3380CC4-5D6E-409C-BE32-E72D297353CC}">
              <c16:uniqueId val="{00000000-E5B3-40C2-B2D7-64311921D06A}"/>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1268.6300000000001</c:v>
                </c:pt>
                <c:pt idx="1">
                  <c:v>1283.69</c:v>
                </c:pt>
                <c:pt idx="2">
                  <c:v>1160.22</c:v>
                </c:pt>
                <c:pt idx="3">
                  <c:v>1141.98</c:v>
                </c:pt>
                <c:pt idx="4">
                  <c:v>1062.58</c:v>
                </c:pt>
              </c:numCache>
            </c:numRef>
          </c:val>
          <c:smooth val="0"/>
          <c:extLst>
            <c:ext xmlns:c16="http://schemas.microsoft.com/office/drawing/2014/chart" uri="{C3380CC4-5D6E-409C-BE32-E72D297353CC}">
              <c16:uniqueId val="{00000001-E5B3-40C2-B2D7-64311921D06A}"/>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94.43</c:v>
                </c:pt>
                <c:pt idx="1">
                  <c:v>100</c:v>
                </c:pt>
                <c:pt idx="2">
                  <c:v>100</c:v>
                </c:pt>
                <c:pt idx="3">
                  <c:v>100</c:v>
                </c:pt>
                <c:pt idx="4">
                  <c:v>93.49</c:v>
                </c:pt>
              </c:numCache>
            </c:numRef>
          </c:val>
          <c:extLst>
            <c:ext xmlns:c16="http://schemas.microsoft.com/office/drawing/2014/chart" uri="{C3380CC4-5D6E-409C-BE32-E72D297353CC}">
              <c16:uniqueId val="{00000000-E7A6-4D07-B42F-2E8B94AE234D}"/>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82.88</c:v>
                </c:pt>
                <c:pt idx="1">
                  <c:v>82.53</c:v>
                </c:pt>
                <c:pt idx="2">
                  <c:v>81.81</c:v>
                </c:pt>
                <c:pt idx="3">
                  <c:v>82.27</c:v>
                </c:pt>
                <c:pt idx="4">
                  <c:v>80.36</c:v>
                </c:pt>
              </c:numCache>
            </c:numRef>
          </c:val>
          <c:smooth val="0"/>
          <c:extLst>
            <c:ext xmlns:c16="http://schemas.microsoft.com/office/drawing/2014/chart" uri="{C3380CC4-5D6E-409C-BE32-E72D297353CC}">
              <c16:uniqueId val="{00000001-E7A6-4D07-B42F-2E8B94AE234D}"/>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150</c:v>
                </c:pt>
                <c:pt idx="1">
                  <c:v>159.91</c:v>
                </c:pt>
                <c:pt idx="2">
                  <c:v>160.88999999999999</c:v>
                </c:pt>
                <c:pt idx="3">
                  <c:v>158.49</c:v>
                </c:pt>
                <c:pt idx="4">
                  <c:v>164.55</c:v>
                </c:pt>
              </c:numCache>
            </c:numRef>
          </c:val>
          <c:extLst>
            <c:ext xmlns:c16="http://schemas.microsoft.com/office/drawing/2014/chart" uri="{C3380CC4-5D6E-409C-BE32-E72D297353CC}">
              <c16:uniqueId val="{00000000-76E7-4755-A1D3-0C3CEA39CD43}"/>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187.76</c:v>
                </c:pt>
                <c:pt idx="1">
                  <c:v>190.48</c:v>
                </c:pt>
                <c:pt idx="2">
                  <c:v>193.59</c:v>
                </c:pt>
                <c:pt idx="3">
                  <c:v>194.42</c:v>
                </c:pt>
                <c:pt idx="4">
                  <c:v>201.33</c:v>
                </c:pt>
              </c:numCache>
            </c:numRef>
          </c:val>
          <c:smooth val="0"/>
          <c:extLst>
            <c:ext xmlns:c16="http://schemas.microsoft.com/office/drawing/2014/chart" uri="{C3380CC4-5D6E-409C-BE32-E72D297353CC}">
              <c16:uniqueId val="{00000001-76E7-4755-A1D3-0C3CEA39CD43}"/>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【1,099.15】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【225.78】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【72.92】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【30.82】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F59" zoomScaleNormal="100" workbookViewId="0">
      <selection activeCell="BI86" sqref="BI8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茨城県　神栖市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4" t="str">
        <f>データ!I6</f>
        <v>法適用</v>
      </c>
      <c r="C8" s="34"/>
      <c r="D8" s="34"/>
      <c r="E8" s="34"/>
      <c r="F8" s="34"/>
      <c r="G8" s="34"/>
      <c r="H8" s="34"/>
      <c r="I8" s="34" t="str">
        <f>データ!J6</f>
        <v>下水道事業</v>
      </c>
      <c r="J8" s="34"/>
      <c r="K8" s="34"/>
      <c r="L8" s="34"/>
      <c r="M8" s="34"/>
      <c r="N8" s="34"/>
      <c r="O8" s="34"/>
      <c r="P8" s="34" t="str">
        <f>データ!K6</f>
        <v>特定環境保全公共下水道</v>
      </c>
      <c r="Q8" s="34"/>
      <c r="R8" s="34"/>
      <c r="S8" s="34"/>
      <c r="T8" s="34"/>
      <c r="U8" s="34"/>
      <c r="V8" s="34"/>
      <c r="W8" s="34" t="str">
        <f>データ!L6</f>
        <v>D1</v>
      </c>
      <c r="X8" s="34"/>
      <c r="Y8" s="34"/>
      <c r="Z8" s="34"/>
      <c r="AA8" s="34"/>
      <c r="AB8" s="34"/>
      <c r="AC8" s="34"/>
      <c r="AD8" s="35" t="str">
        <f>データ!$M$6</f>
        <v>非設置</v>
      </c>
      <c r="AE8" s="35"/>
      <c r="AF8" s="35"/>
      <c r="AG8" s="35"/>
      <c r="AH8" s="35"/>
      <c r="AI8" s="35"/>
      <c r="AJ8" s="35"/>
      <c r="AK8" s="3"/>
      <c r="AL8" s="36">
        <f>データ!S6</f>
        <v>93786</v>
      </c>
      <c r="AM8" s="36"/>
      <c r="AN8" s="36"/>
      <c r="AO8" s="36"/>
      <c r="AP8" s="36"/>
      <c r="AQ8" s="36"/>
      <c r="AR8" s="36"/>
      <c r="AS8" s="36"/>
      <c r="AT8" s="37">
        <f>データ!T6</f>
        <v>146.97</v>
      </c>
      <c r="AU8" s="37"/>
      <c r="AV8" s="37"/>
      <c r="AW8" s="37"/>
      <c r="AX8" s="37"/>
      <c r="AY8" s="37"/>
      <c r="AZ8" s="37"/>
      <c r="BA8" s="37"/>
      <c r="BB8" s="37">
        <f>データ!U6</f>
        <v>638.13</v>
      </c>
      <c r="BC8" s="37"/>
      <c r="BD8" s="37"/>
      <c r="BE8" s="37"/>
      <c r="BF8" s="37"/>
      <c r="BG8" s="37"/>
      <c r="BH8" s="37"/>
      <c r="BI8" s="37"/>
      <c r="BJ8" s="3"/>
      <c r="BK8" s="3"/>
      <c r="BL8" s="38" t="s">
        <v>10</v>
      </c>
      <c r="BM8" s="39"/>
      <c r="BN8" s="40" t="s">
        <v>11</v>
      </c>
      <c r="BO8" s="40"/>
      <c r="BP8" s="40"/>
      <c r="BQ8" s="40"/>
      <c r="BR8" s="40"/>
      <c r="BS8" s="40"/>
      <c r="BT8" s="40"/>
      <c r="BU8" s="40"/>
      <c r="BV8" s="40"/>
      <c r="BW8" s="40"/>
      <c r="BX8" s="40"/>
      <c r="BY8" s="41"/>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7" t="str">
        <f>データ!N6</f>
        <v>-</v>
      </c>
      <c r="C10" s="37"/>
      <c r="D10" s="37"/>
      <c r="E10" s="37"/>
      <c r="F10" s="37"/>
      <c r="G10" s="37"/>
      <c r="H10" s="37"/>
      <c r="I10" s="37">
        <f>データ!O6</f>
        <v>93.03</v>
      </c>
      <c r="J10" s="37"/>
      <c r="K10" s="37"/>
      <c r="L10" s="37"/>
      <c r="M10" s="37"/>
      <c r="N10" s="37"/>
      <c r="O10" s="37"/>
      <c r="P10" s="37">
        <f>データ!P6</f>
        <v>0.84</v>
      </c>
      <c r="Q10" s="37"/>
      <c r="R10" s="37"/>
      <c r="S10" s="37"/>
      <c r="T10" s="37"/>
      <c r="U10" s="37"/>
      <c r="V10" s="37"/>
      <c r="W10" s="37">
        <f>データ!Q6</f>
        <v>93.34</v>
      </c>
      <c r="X10" s="37"/>
      <c r="Y10" s="37"/>
      <c r="Z10" s="37"/>
      <c r="AA10" s="37"/>
      <c r="AB10" s="37"/>
      <c r="AC10" s="37"/>
      <c r="AD10" s="36">
        <f>データ!R6</f>
        <v>2970</v>
      </c>
      <c r="AE10" s="36"/>
      <c r="AF10" s="36"/>
      <c r="AG10" s="36"/>
      <c r="AH10" s="36"/>
      <c r="AI10" s="36"/>
      <c r="AJ10" s="36"/>
      <c r="AK10" s="2"/>
      <c r="AL10" s="36">
        <f>データ!V6</f>
        <v>788</v>
      </c>
      <c r="AM10" s="36"/>
      <c r="AN10" s="36"/>
      <c r="AO10" s="36"/>
      <c r="AP10" s="36"/>
      <c r="AQ10" s="36"/>
      <c r="AR10" s="36"/>
      <c r="AS10" s="36"/>
      <c r="AT10" s="37">
        <f>データ!W6</f>
        <v>0.5</v>
      </c>
      <c r="AU10" s="37"/>
      <c r="AV10" s="37"/>
      <c r="AW10" s="37"/>
      <c r="AX10" s="37"/>
      <c r="AY10" s="37"/>
      <c r="AZ10" s="37"/>
      <c r="BA10" s="37"/>
      <c r="BB10" s="37">
        <f>データ!X6</f>
        <v>1576</v>
      </c>
      <c r="BC10" s="37"/>
      <c r="BD10" s="37"/>
      <c r="BE10" s="37"/>
      <c r="BF10" s="37"/>
      <c r="BG10" s="37"/>
      <c r="BH10" s="37"/>
      <c r="BI10" s="37"/>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111</v>
      </c>
      <c r="BM16" s="65"/>
      <c r="BN16" s="65"/>
      <c r="BO16" s="65"/>
      <c r="BP16" s="65"/>
      <c r="BQ16" s="65"/>
      <c r="BR16" s="65"/>
      <c r="BS16" s="65"/>
      <c r="BT16" s="65"/>
      <c r="BU16" s="65"/>
      <c r="BV16" s="65"/>
      <c r="BW16" s="65"/>
      <c r="BX16" s="65"/>
      <c r="BY16" s="65"/>
      <c r="BZ16" s="6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112</v>
      </c>
      <c r="BM47" s="65"/>
      <c r="BN47" s="65"/>
      <c r="BO47" s="65"/>
      <c r="BP47" s="65"/>
      <c r="BQ47" s="65"/>
      <c r="BR47" s="65"/>
      <c r="BS47" s="65"/>
      <c r="BT47" s="65"/>
      <c r="BU47" s="65"/>
      <c r="BV47" s="65"/>
      <c r="BW47" s="65"/>
      <c r="BX47" s="65"/>
      <c r="BY47" s="65"/>
      <c r="BZ47" s="66"/>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1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113</v>
      </c>
      <c r="BM66" s="65"/>
      <c r="BN66" s="65"/>
      <c r="BO66" s="65"/>
      <c r="BP66" s="65"/>
      <c r="BQ66" s="65"/>
      <c r="BR66" s="65"/>
      <c r="BS66" s="65"/>
      <c r="BT66" s="65"/>
      <c r="BU66" s="65"/>
      <c r="BV66" s="65"/>
      <c r="BW66" s="65"/>
      <c r="BX66" s="65"/>
      <c r="BY66" s="65"/>
      <c r="BZ66" s="66"/>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【105.07】</v>
      </c>
      <c r="F85" s="12" t="str">
        <f>データ!AT6</f>
        <v>【63.54】</v>
      </c>
      <c r="G85" s="12" t="str">
        <f>データ!BE6</f>
        <v>【50.90】</v>
      </c>
      <c r="H85" s="12" t="str">
        <f>データ!BP6</f>
        <v>【1,099.15】</v>
      </c>
      <c r="I85" s="12" t="str">
        <f>データ!CA6</f>
        <v>【72.92】</v>
      </c>
      <c r="J85" s="12" t="str">
        <f>データ!CL6</f>
        <v>【225.78】</v>
      </c>
      <c r="K85" s="12" t="str">
        <f>データ!CW6</f>
        <v>【43.17】</v>
      </c>
      <c r="L85" s="12" t="str">
        <f>データ!DH6</f>
        <v>【86.31】</v>
      </c>
      <c r="M85" s="12" t="str">
        <f>データ!DS6</f>
        <v>【30.82】</v>
      </c>
      <c r="N85" s="12" t="str">
        <f>データ!ED6</f>
        <v>【0.06】</v>
      </c>
      <c r="O85" s="12" t="str">
        <f>データ!EO6</f>
        <v>【0.15】</v>
      </c>
    </row>
  </sheetData>
  <sheetProtection algorithmName="SHA-512" hashValue="6lSnz+Lefcy9/SgxSM8SHWW6vrmP0UrDyludygVl6C8NciHn+XBO1A1tMZ3RTA6EPMHeEodfS6DnwD4BQZgLsg==" saltValue="H+QXS1NPyDVrZ7vRmdYOCw=="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28</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54</v>
      </c>
      <c r="B4" s="16"/>
      <c r="C4" s="16"/>
      <c r="D4" s="16"/>
      <c r="E4" s="16"/>
      <c r="F4" s="16"/>
      <c r="G4" s="16"/>
      <c r="H4" s="75"/>
      <c r="I4" s="76"/>
      <c r="J4" s="76"/>
      <c r="K4" s="76"/>
      <c r="L4" s="76"/>
      <c r="M4" s="76"/>
      <c r="N4" s="76"/>
      <c r="O4" s="76"/>
      <c r="P4" s="76"/>
      <c r="Q4" s="76"/>
      <c r="R4" s="76"/>
      <c r="S4" s="76"/>
      <c r="T4" s="76"/>
      <c r="U4" s="76"/>
      <c r="V4" s="76"/>
      <c r="W4" s="76"/>
      <c r="X4" s="77"/>
      <c r="Y4" s="71" t="s">
        <v>55</v>
      </c>
      <c r="Z4" s="71"/>
      <c r="AA4" s="71"/>
      <c r="AB4" s="71"/>
      <c r="AC4" s="71"/>
      <c r="AD4" s="71"/>
      <c r="AE4" s="71"/>
      <c r="AF4" s="71"/>
      <c r="AG4" s="71"/>
      <c r="AH4" s="71"/>
      <c r="AI4" s="71"/>
      <c r="AJ4" s="71" t="s">
        <v>56</v>
      </c>
      <c r="AK4" s="71"/>
      <c r="AL4" s="71"/>
      <c r="AM4" s="71"/>
      <c r="AN4" s="71"/>
      <c r="AO4" s="71"/>
      <c r="AP4" s="71"/>
      <c r="AQ4" s="71"/>
      <c r="AR4" s="71"/>
      <c r="AS4" s="71"/>
      <c r="AT4" s="71"/>
      <c r="AU4" s="71" t="s">
        <v>57</v>
      </c>
      <c r="AV4" s="71"/>
      <c r="AW4" s="71"/>
      <c r="AX4" s="71"/>
      <c r="AY4" s="71"/>
      <c r="AZ4" s="71"/>
      <c r="BA4" s="71"/>
      <c r="BB4" s="71"/>
      <c r="BC4" s="71"/>
      <c r="BD4" s="71"/>
      <c r="BE4" s="71"/>
      <c r="BF4" s="71" t="s">
        <v>58</v>
      </c>
      <c r="BG4" s="71"/>
      <c r="BH4" s="71"/>
      <c r="BI4" s="71"/>
      <c r="BJ4" s="71"/>
      <c r="BK4" s="71"/>
      <c r="BL4" s="71"/>
      <c r="BM4" s="71"/>
      <c r="BN4" s="71"/>
      <c r="BO4" s="71"/>
      <c r="BP4" s="71"/>
      <c r="BQ4" s="71" t="s">
        <v>59</v>
      </c>
      <c r="BR4" s="71"/>
      <c r="BS4" s="71"/>
      <c r="BT4" s="71"/>
      <c r="BU4" s="71"/>
      <c r="BV4" s="71"/>
      <c r="BW4" s="71"/>
      <c r="BX4" s="71"/>
      <c r="BY4" s="71"/>
      <c r="BZ4" s="71"/>
      <c r="CA4" s="71"/>
      <c r="CB4" s="71" t="s">
        <v>60</v>
      </c>
      <c r="CC4" s="71"/>
      <c r="CD4" s="71"/>
      <c r="CE4" s="71"/>
      <c r="CF4" s="71"/>
      <c r="CG4" s="71"/>
      <c r="CH4" s="71"/>
      <c r="CI4" s="71"/>
      <c r="CJ4" s="71"/>
      <c r="CK4" s="71"/>
      <c r="CL4" s="71"/>
      <c r="CM4" s="71" t="s">
        <v>61</v>
      </c>
      <c r="CN4" s="71"/>
      <c r="CO4" s="71"/>
      <c r="CP4" s="71"/>
      <c r="CQ4" s="71"/>
      <c r="CR4" s="71"/>
      <c r="CS4" s="71"/>
      <c r="CT4" s="71"/>
      <c r="CU4" s="71"/>
      <c r="CV4" s="71"/>
      <c r="CW4" s="71"/>
      <c r="CX4" s="71" t="s">
        <v>62</v>
      </c>
      <c r="CY4" s="71"/>
      <c r="CZ4" s="71"/>
      <c r="DA4" s="71"/>
      <c r="DB4" s="71"/>
      <c r="DC4" s="71"/>
      <c r="DD4" s="71"/>
      <c r="DE4" s="71"/>
      <c r="DF4" s="71"/>
      <c r="DG4" s="71"/>
      <c r="DH4" s="71"/>
      <c r="DI4" s="71" t="s">
        <v>63</v>
      </c>
      <c r="DJ4" s="71"/>
      <c r="DK4" s="71"/>
      <c r="DL4" s="71"/>
      <c r="DM4" s="71"/>
      <c r="DN4" s="71"/>
      <c r="DO4" s="71"/>
      <c r="DP4" s="71"/>
      <c r="DQ4" s="71"/>
      <c r="DR4" s="71"/>
      <c r="DS4" s="71"/>
      <c r="DT4" s="71" t="s">
        <v>64</v>
      </c>
      <c r="DU4" s="71"/>
      <c r="DV4" s="71"/>
      <c r="DW4" s="71"/>
      <c r="DX4" s="71"/>
      <c r="DY4" s="71"/>
      <c r="DZ4" s="71"/>
      <c r="EA4" s="71"/>
      <c r="EB4" s="71"/>
      <c r="EC4" s="71"/>
      <c r="ED4" s="71"/>
      <c r="EE4" s="71" t="s">
        <v>65</v>
      </c>
      <c r="EF4" s="71"/>
      <c r="EG4" s="71"/>
      <c r="EH4" s="71"/>
      <c r="EI4" s="71"/>
      <c r="EJ4" s="71"/>
      <c r="EK4" s="71"/>
      <c r="EL4" s="71"/>
      <c r="EM4" s="71"/>
      <c r="EN4" s="71"/>
      <c r="EO4" s="71"/>
    </row>
    <row r="5" spans="1:148" x14ac:dyDescent="0.15">
      <c r="A5" s="14" t="s">
        <v>66</v>
      </c>
      <c r="B5" s="17"/>
      <c r="C5" s="17"/>
      <c r="D5" s="17"/>
      <c r="E5" s="17"/>
      <c r="F5" s="17"/>
      <c r="G5" s="17"/>
      <c r="H5" s="18" t="s">
        <v>67</v>
      </c>
      <c r="I5" s="18" t="s">
        <v>68</v>
      </c>
      <c r="J5" s="18" t="s">
        <v>69</v>
      </c>
      <c r="K5" s="18" t="s">
        <v>70</v>
      </c>
      <c r="L5" s="18" t="s">
        <v>71</v>
      </c>
      <c r="M5" s="18" t="s">
        <v>5</v>
      </c>
      <c r="N5" s="18" t="s">
        <v>72</v>
      </c>
      <c r="O5" s="18" t="s">
        <v>73</v>
      </c>
      <c r="P5" s="18" t="s">
        <v>74</v>
      </c>
      <c r="Q5" s="18" t="s">
        <v>75</v>
      </c>
      <c r="R5" s="18" t="s">
        <v>76</v>
      </c>
      <c r="S5" s="18" t="s">
        <v>77</v>
      </c>
      <c r="T5" s="18" t="s">
        <v>78</v>
      </c>
      <c r="U5" s="18" t="s">
        <v>79</v>
      </c>
      <c r="V5" s="18" t="s">
        <v>80</v>
      </c>
      <c r="W5" s="18" t="s">
        <v>81</v>
      </c>
      <c r="X5" s="18" t="s">
        <v>82</v>
      </c>
      <c r="Y5" s="18" t="s">
        <v>83</v>
      </c>
      <c r="Z5" s="18" t="s">
        <v>84</v>
      </c>
      <c r="AA5" s="18" t="s">
        <v>85</v>
      </c>
      <c r="AB5" s="18" t="s">
        <v>86</v>
      </c>
      <c r="AC5" s="18" t="s">
        <v>87</v>
      </c>
      <c r="AD5" s="18" t="s">
        <v>88</v>
      </c>
      <c r="AE5" s="18" t="s">
        <v>89</v>
      </c>
      <c r="AF5" s="18" t="s">
        <v>90</v>
      </c>
      <c r="AG5" s="18" t="s">
        <v>91</v>
      </c>
      <c r="AH5" s="18" t="s">
        <v>92</v>
      </c>
      <c r="AI5" s="18" t="s">
        <v>31</v>
      </c>
      <c r="AJ5" s="18" t="s">
        <v>83</v>
      </c>
      <c r="AK5" s="18" t="s">
        <v>84</v>
      </c>
      <c r="AL5" s="18" t="s">
        <v>85</v>
      </c>
      <c r="AM5" s="18" t="s">
        <v>86</v>
      </c>
      <c r="AN5" s="18" t="s">
        <v>87</v>
      </c>
      <c r="AO5" s="18" t="s">
        <v>88</v>
      </c>
      <c r="AP5" s="18" t="s">
        <v>89</v>
      </c>
      <c r="AQ5" s="18" t="s">
        <v>90</v>
      </c>
      <c r="AR5" s="18" t="s">
        <v>91</v>
      </c>
      <c r="AS5" s="18" t="s">
        <v>92</v>
      </c>
      <c r="AT5" s="18" t="s">
        <v>93</v>
      </c>
      <c r="AU5" s="18" t="s">
        <v>83</v>
      </c>
      <c r="AV5" s="18" t="s">
        <v>84</v>
      </c>
      <c r="AW5" s="18" t="s">
        <v>85</v>
      </c>
      <c r="AX5" s="18" t="s">
        <v>86</v>
      </c>
      <c r="AY5" s="18" t="s">
        <v>87</v>
      </c>
      <c r="AZ5" s="18" t="s">
        <v>88</v>
      </c>
      <c r="BA5" s="18" t="s">
        <v>89</v>
      </c>
      <c r="BB5" s="18" t="s">
        <v>90</v>
      </c>
      <c r="BC5" s="18" t="s">
        <v>91</v>
      </c>
      <c r="BD5" s="18" t="s">
        <v>92</v>
      </c>
      <c r="BE5" s="18" t="s">
        <v>93</v>
      </c>
      <c r="BF5" s="18" t="s">
        <v>83</v>
      </c>
      <c r="BG5" s="18" t="s">
        <v>84</v>
      </c>
      <c r="BH5" s="18" t="s">
        <v>85</v>
      </c>
      <c r="BI5" s="18" t="s">
        <v>86</v>
      </c>
      <c r="BJ5" s="18" t="s">
        <v>87</v>
      </c>
      <c r="BK5" s="18" t="s">
        <v>88</v>
      </c>
      <c r="BL5" s="18" t="s">
        <v>89</v>
      </c>
      <c r="BM5" s="18" t="s">
        <v>90</v>
      </c>
      <c r="BN5" s="18" t="s">
        <v>91</v>
      </c>
      <c r="BO5" s="18" t="s">
        <v>92</v>
      </c>
      <c r="BP5" s="18" t="s">
        <v>93</v>
      </c>
      <c r="BQ5" s="18" t="s">
        <v>83</v>
      </c>
      <c r="BR5" s="18" t="s">
        <v>84</v>
      </c>
      <c r="BS5" s="18" t="s">
        <v>85</v>
      </c>
      <c r="BT5" s="18" t="s">
        <v>86</v>
      </c>
      <c r="BU5" s="18" t="s">
        <v>87</v>
      </c>
      <c r="BV5" s="18" t="s">
        <v>88</v>
      </c>
      <c r="BW5" s="18" t="s">
        <v>89</v>
      </c>
      <c r="BX5" s="18" t="s">
        <v>90</v>
      </c>
      <c r="BY5" s="18" t="s">
        <v>91</v>
      </c>
      <c r="BZ5" s="18" t="s">
        <v>92</v>
      </c>
      <c r="CA5" s="18" t="s">
        <v>93</v>
      </c>
      <c r="CB5" s="18" t="s">
        <v>83</v>
      </c>
      <c r="CC5" s="18" t="s">
        <v>84</v>
      </c>
      <c r="CD5" s="18" t="s">
        <v>85</v>
      </c>
      <c r="CE5" s="18" t="s">
        <v>86</v>
      </c>
      <c r="CF5" s="18" t="s">
        <v>87</v>
      </c>
      <c r="CG5" s="18" t="s">
        <v>88</v>
      </c>
      <c r="CH5" s="18" t="s">
        <v>89</v>
      </c>
      <c r="CI5" s="18" t="s">
        <v>90</v>
      </c>
      <c r="CJ5" s="18" t="s">
        <v>91</v>
      </c>
      <c r="CK5" s="18" t="s">
        <v>92</v>
      </c>
      <c r="CL5" s="18" t="s">
        <v>93</v>
      </c>
      <c r="CM5" s="18" t="s">
        <v>83</v>
      </c>
      <c r="CN5" s="18" t="s">
        <v>84</v>
      </c>
      <c r="CO5" s="18" t="s">
        <v>85</v>
      </c>
      <c r="CP5" s="18" t="s">
        <v>86</v>
      </c>
      <c r="CQ5" s="18" t="s">
        <v>87</v>
      </c>
      <c r="CR5" s="18" t="s">
        <v>88</v>
      </c>
      <c r="CS5" s="18" t="s">
        <v>89</v>
      </c>
      <c r="CT5" s="18" t="s">
        <v>90</v>
      </c>
      <c r="CU5" s="18" t="s">
        <v>91</v>
      </c>
      <c r="CV5" s="18" t="s">
        <v>92</v>
      </c>
      <c r="CW5" s="18" t="s">
        <v>93</v>
      </c>
      <c r="CX5" s="18" t="s">
        <v>83</v>
      </c>
      <c r="CY5" s="18" t="s">
        <v>84</v>
      </c>
      <c r="CZ5" s="18" t="s">
        <v>85</v>
      </c>
      <c r="DA5" s="18" t="s">
        <v>86</v>
      </c>
      <c r="DB5" s="18" t="s">
        <v>87</v>
      </c>
      <c r="DC5" s="18" t="s">
        <v>88</v>
      </c>
      <c r="DD5" s="18" t="s">
        <v>89</v>
      </c>
      <c r="DE5" s="18" t="s">
        <v>90</v>
      </c>
      <c r="DF5" s="18" t="s">
        <v>91</v>
      </c>
      <c r="DG5" s="18" t="s">
        <v>92</v>
      </c>
      <c r="DH5" s="18" t="s">
        <v>93</v>
      </c>
      <c r="DI5" s="18" t="s">
        <v>83</v>
      </c>
      <c r="DJ5" s="18" t="s">
        <v>84</v>
      </c>
      <c r="DK5" s="18" t="s">
        <v>85</v>
      </c>
      <c r="DL5" s="18" t="s">
        <v>86</v>
      </c>
      <c r="DM5" s="18" t="s">
        <v>87</v>
      </c>
      <c r="DN5" s="18" t="s">
        <v>88</v>
      </c>
      <c r="DO5" s="18" t="s">
        <v>89</v>
      </c>
      <c r="DP5" s="18" t="s">
        <v>90</v>
      </c>
      <c r="DQ5" s="18" t="s">
        <v>91</v>
      </c>
      <c r="DR5" s="18" t="s">
        <v>92</v>
      </c>
      <c r="DS5" s="18" t="s">
        <v>93</v>
      </c>
      <c r="DT5" s="18" t="s">
        <v>83</v>
      </c>
      <c r="DU5" s="18" t="s">
        <v>84</v>
      </c>
      <c r="DV5" s="18" t="s">
        <v>85</v>
      </c>
      <c r="DW5" s="18" t="s">
        <v>86</v>
      </c>
      <c r="DX5" s="18" t="s">
        <v>87</v>
      </c>
      <c r="DY5" s="18" t="s">
        <v>88</v>
      </c>
      <c r="DZ5" s="18" t="s">
        <v>89</v>
      </c>
      <c r="EA5" s="18" t="s">
        <v>90</v>
      </c>
      <c r="EB5" s="18" t="s">
        <v>91</v>
      </c>
      <c r="EC5" s="18" t="s">
        <v>92</v>
      </c>
      <c r="ED5" s="18" t="s">
        <v>93</v>
      </c>
      <c r="EE5" s="18" t="s">
        <v>83</v>
      </c>
      <c r="EF5" s="18" t="s">
        <v>84</v>
      </c>
      <c r="EG5" s="18" t="s">
        <v>85</v>
      </c>
      <c r="EH5" s="18" t="s">
        <v>86</v>
      </c>
      <c r="EI5" s="18" t="s">
        <v>87</v>
      </c>
      <c r="EJ5" s="18" t="s">
        <v>88</v>
      </c>
      <c r="EK5" s="18" t="s">
        <v>89</v>
      </c>
      <c r="EL5" s="18" t="s">
        <v>90</v>
      </c>
      <c r="EM5" s="18" t="s">
        <v>91</v>
      </c>
      <c r="EN5" s="18" t="s">
        <v>92</v>
      </c>
      <c r="EO5" s="18" t="s">
        <v>93</v>
      </c>
    </row>
    <row r="6" spans="1:148" s="22" customFormat="1" x14ac:dyDescent="0.15">
      <c r="A6" s="14" t="s">
        <v>94</v>
      </c>
      <c r="B6" s="19">
        <f>B7</f>
        <v>2024</v>
      </c>
      <c r="C6" s="19">
        <f t="shared" ref="C6:X6" si="3">C7</f>
        <v>82325</v>
      </c>
      <c r="D6" s="19">
        <f t="shared" si="3"/>
        <v>46</v>
      </c>
      <c r="E6" s="19">
        <f t="shared" si="3"/>
        <v>17</v>
      </c>
      <c r="F6" s="19">
        <f t="shared" si="3"/>
        <v>4</v>
      </c>
      <c r="G6" s="19">
        <f t="shared" si="3"/>
        <v>0</v>
      </c>
      <c r="H6" s="19" t="str">
        <f t="shared" si="3"/>
        <v>茨城県　神栖市</v>
      </c>
      <c r="I6" s="19" t="str">
        <f t="shared" si="3"/>
        <v>法適用</v>
      </c>
      <c r="J6" s="19" t="str">
        <f t="shared" si="3"/>
        <v>下水道事業</v>
      </c>
      <c r="K6" s="19" t="str">
        <f t="shared" si="3"/>
        <v>特定環境保全公共下水道</v>
      </c>
      <c r="L6" s="19" t="str">
        <f t="shared" si="3"/>
        <v>D1</v>
      </c>
      <c r="M6" s="19" t="str">
        <f t="shared" si="3"/>
        <v>非設置</v>
      </c>
      <c r="N6" s="20" t="str">
        <f t="shared" si="3"/>
        <v>-</v>
      </c>
      <c r="O6" s="20">
        <f t="shared" si="3"/>
        <v>93.03</v>
      </c>
      <c r="P6" s="20">
        <f t="shared" si="3"/>
        <v>0.84</v>
      </c>
      <c r="Q6" s="20">
        <f t="shared" si="3"/>
        <v>93.34</v>
      </c>
      <c r="R6" s="20">
        <f t="shared" si="3"/>
        <v>2970</v>
      </c>
      <c r="S6" s="20">
        <f t="shared" si="3"/>
        <v>93786</v>
      </c>
      <c r="T6" s="20">
        <f t="shared" si="3"/>
        <v>146.97</v>
      </c>
      <c r="U6" s="20">
        <f t="shared" si="3"/>
        <v>638.13</v>
      </c>
      <c r="V6" s="20">
        <f t="shared" si="3"/>
        <v>788</v>
      </c>
      <c r="W6" s="20">
        <f t="shared" si="3"/>
        <v>0.5</v>
      </c>
      <c r="X6" s="20">
        <f t="shared" si="3"/>
        <v>1576</v>
      </c>
      <c r="Y6" s="21">
        <f>IF(Y7="",NA(),Y7)</f>
        <v>108.54</v>
      </c>
      <c r="Z6" s="21">
        <f t="shared" ref="Z6:AH6" si="4">IF(Z7="",NA(),Z7)</f>
        <v>109.2</v>
      </c>
      <c r="AA6" s="21">
        <f t="shared" si="4"/>
        <v>108.61</v>
      </c>
      <c r="AB6" s="21">
        <f t="shared" si="4"/>
        <v>105.05</v>
      </c>
      <c r="AC6" s="21">
        <f t="shared" si="4"/>
        <v>104</v>
      </c>
      <c r="AD6" s="21">
        <f t="shared" si="4"/>
        <v>102.7</v>
      </c>
      <c r="AE6" s="21">
        <f t="shared" si="4"/>
        <v>104.11</v>
      </c>
      <c r="AF6" s="21">
        <f t="shared" si="4"/>
        <v>101.98</v>
      </c>
      <c r="AG6" s="21">
        <f t="shared" si="4"/>
        <v>102.68</v>
      </c>
      <c r="AH6" s="21">
        <f t="shared" si="4"/>
        <v>103.79</v>
      </c>
      <c r="AI6" s="20" t="str">
        <f>IF(AI7="","",IF(AI7="-","【-】","【"&amp;SUBSTITUTE(TEXT(AI7,"#,##0.00"),"-","△")&amp;"】"))</f>
        <v>【105.07】</v>
      </c>
      <c r="AJ6" s="20">
        <f>IF(AJ7="",NA(),AJ7)</f>
        <v>0</v>
      </c>
      <c r="AK6" s="20">
        <f t="shared" ref="AK6:AS6" si="5">IF(AK7="",NA(),AK7)</f>
        <v>0</v>
      </c>
      <c r="AL6" s="20">
        <f t="shared" si="5"/>
        <v>0</v>
      </c>
      <c r="AM6" s="20">
        <f t="shared" si="5"/>
        <v>0</v>
      </c>
      <c r="AN6" s="20">
        <f t="shared" si="5"/>
        <v>0</v>
      </c>
      <c r="AO6" s="21">
        <f t="shared" si="5"/>
        <v>48.2</v>
      </c>
      <c r="AP6" s="21">
        <f t="shared" si="5"/>
        <v>46.91</v>
      </c>
      <c r="AQ6" s="21">
        <f t="shared" si="5"/>
        <v>52.27</v>
      </c>
      <c r="AR6" s="21">
        <f t="shared" si="5"/>
        <v>58.68</v>
      </c>
      <c r="AS6" s="21">
        <f t="shared" si="5"/>
        <v>53.87</v>
      </c>
      <c r="AT6" s="20" t="str">
        <f>IF(AT7="","",IF(AT7="-","【-】","【"&amp;SUBSTITUTE(TEXT(AT7,"#,##0.00"),"-","△")&amp;"】"))</f>
        <v>【63.54】</v>
      </c>
      <c r="AU6" s="21">
        <f>IF(AU7="",NA(),AU7)</f>
        <v>64.67</v>
      </c>
      <c r="AV6" s="21">
        <f t="shared" ref="AV6:BD6" si="6">IF(AV7="",NA(),AV7)</f>
        <v>78.239999999999995</v>
      </c>
      <c r="AW6" s="21">
        <f t="shared" si="6"/>
        <v>89.06</v>
      </c>
      <c r="AX6" s="21">
        <f t="shared" si="6"/>
        <v>124.1</v>
      </c>
      <c r="AY6" s="21">
        <f t="shared" si="6"/>
        <v>134.72</v>
      </c>
      <c r="AZ6" s="21">
        <f t="shared" si="6"/>
        <v>46.85</v>
      </c>
      <c r="BA6" s="21">
        <f t="shared" si="6"/>
        <v>44.35</v>
      </c>
      <c r="BB6" s="21">
        <f t="shared" si="6"/>
        <v>41.51</v>
      </c>
      <c r="BC6" s="21">
        <f t="shared" si="6"/>
        <v>45.01</v>
      </c>
      <c r="BD6" s="21">
        <f t="shared" si="6"/>
        <v>46.37</v>
      </c>
      <c r="BE6" s="20" t="str">
        <f>IF(BE7="","",IF(BE7="-","【-】","【"&amp;SUBSTITUTE(TEXT(BE7,"#,##0.00"),"-","△")&amp;"】"))</f>
        <v>【50.90】</v>
      </c>
      <c r="BF6" s="20">
        <f>IF(BF7="",NA(),BF7)</f>
        <v>0</v>
      </c>
      <c r="BG6" s="21">
        <f t="shared" ref="BG6:BO6" si="7">IF(BG7="",NA(),BG7)</f>
        <v>319.18</v>
      </c>
      <c r="BH6" s="21">
        <f t="shared" si="7"/>
        <v>225.72</v>
      </c>
      <c r="BI6" s="21">
        <f t="shared" si="7"/>
        <v>136.76</v>
      </c>
      <c r="BJ6" s="21">
        <f t="shared" si="7"/>
        <v>69.900000000000006</v>
      </c>
      <c r="BK6" s="21">
        <f t="shared" si="7"/>
        <v>1268.6300000000001</v>
      </c>
      <c r="BL6" s="21">
        <f t="shared" si="7"/>
        <v>1283.69</v>
      </c>
      <c r="BM6" s="21">
        <f t="shared" si="7"/>
        <v>1160.22</v>
      </c>
      <c r="BN6" s="21">
        <f t="shared" si="7"/>
        <v>1141.98</v>
      </c>
      <c r="BO6" s="21">
        <f t="shared" si="7"/>
        <v>1062.58</v>
      </c>
      <c r="BP6" s="20" t="str">
        <f>IF(BP7="","",IF(BP7="-","【-】","【"&amp;SUBSTITUTE(TEXT(BP7,"#,##0.00"),"-","△")&amp;"】"))</f>
        <v>【1,099.15】</v>
      </c>
      <c r="BQ6" s="21">
        <f>IF(BQ7="",NA(),BQ7)</f>
        <v>94.43</v>
      </c>
      <c r="BR6" s="21">
        <f t="shared" ref="BR6:BZ6" si="8">IF(BR7="",NA(),BR7)</f>
        <v>100</v>
      </c>
      <c r="BS6" s="21">
        <f t="shared" si="8"/>
        <v>100</v>
      </c>
      <c r="BT6" s="21">
        <f t="shared" si="8"/>
        <v>100</v>
      </c>
      <c r="BU6" s="21">
        <f t="shared" si="8"/>
        <v>93.49</v>
      </c>
      <c r="BV6" s="21">
        <f t="shared" si="8"/>
        <v>82.88</v>
      </c>
      <c r="BW6" s="21">
        <f t="shared" si="8"/>
        <v>82.53</v>
      </c>
      <c r="BX6" s="21">
        <f t="shared" si="8"/>
        <v>81.81</v>
      </c>
      <c r="BY6" s="21">
        <f t="shared" si="8"/>
        <v>82.27</v>
      </c>
      <c r="BZ6" s="21">
        <f t="shared" si="8"/>
        <v>80.36</v>
      </c>
      <c r="CA6" s="20" t="str">
        <f>IF(CA7="","",IF(CA7="-","【-】","【"&amp;SUBSTITUTE(TEXT(CA7,"#,##0.00"),"-","△")&amp;"】"))</f>
        <v>【72.92】</v>
      </c>
      <c r="CB6" s="21">
        <f>IF(CB7="",NA(),CB7)</f>
        <v>150</v>
      </c>
      <c r="CC6" s="21">
        <f t="shared" ref="CC6:CK6" si="9">IF(CC7="",NA(),CC7)</f>
        <v>159.91</v>
      </c>
      <c r="CD6" s="21">
        <f t="shared" si="9"/>
        <v>160.88999999999999</v>
      </c>
      <c r="CE6" s="21">
        <f t="shared" si="9"/>
        <v>158.49</v>
      </c>
      <c r="CF6" s="21">
        <f t="shared" si="9"/>
        <v>164.55</v>
      </c>
      <c r="CG6" s="21">
        <f t="shared" si="9"/>
        <v>187.76</v>
      </c>
      <c r="CH6" s="21">
        <f t="shared" si="9"/>
        <v>190.48</v>
      </c>
      <c r="CI6" s="21">
        <f t="shared" si="9"/>
        <v>193.59</v>
      </c>
      <c r="CJ6" s="21">
        <f t="shared" si="9"/>
        <v>194.42</v>
      </c>
      <c r="CK6" s="21">
        <f t="shared" si="9"/>
        <v>201.33</v>
      </c>
      <c r="CL6" s="20" t="str">
        <f>IF(CL7="","",IF(CL7="-","【-】","【"&amp;SUBSTITUTE(TEXT(CL7,"#,##0.00"),"-","△")&amp;"】"))</f>
        <v>【225.78】</v>
      </c>
      <c r="CM6" s="21" t="str">
        <f>IF(CM7="",NA(),CM7)</f>
        <v>-</v>
      </c>
      <c r="CN6" s="21" t="str">
        <f t="shared" ref="CN6:CV6" si="10">IF(CN7="",NA(),CN7)</f>
        <v>-</v>
      </c>
      <c r="CO6" s="21" t="str">
        <f t="shared" si="10"/>
        <v>-</v>
      </c>
      <c r="CP6" s="21" t="str">
        <f t="shared" si="10"/>
        <v>-</v>
      </c>
      <c r="CQ6" s="21" t="str">
        <f t="shared" si="10"/>
        <v>-</v>
      </c>
      <c r="CR6" s="21">
        <f t="shared" si="10"/>
        <v>45.87</v>
      </c>
      <c r="CS6" s="21">
        <f t="shared" si="10"/>
        <v>44.24</v>
      </c>
      <c r="CT6" s="21">
        <f t="shared" si="10"/>
        <v>45.3</v>
      </c>
      <c r="CU6" s="21">
        <f t="shared" si="10"/>
        <v>45.6</v>
      </c>
      <c r="CV6" s="21">
        <f t="shared" si="10"/>
        <v>44.79</v>
      </c>
      <c r="CW6" s="20" t="str">
        <f>IF(CW7="","",IF(CW7="-","【-】","【"&amp;SUBSTITUTE(TEXT(CW7,"#,##0.00"),"-","△")&amp;"】"))</f>
        <v>【43.17】</v>
      </c>
      <c r="CX6" s="21">
        <f>IF(CX7="",NA(),CX7)</f>
        <v>88.99</v>
      </c>
      <c r="CY6" s="21">
        <f t="shared" ref="CY6:DG6" si="11">IF(CY7="",NA(),CY7)</f>
        <v>83.6</v>
      </c>
      <c r="CZ6" s="21">
        <f t="shared" si="11"/>
        <v>86.99</v>
      </c>
      <c r="DA6" s="21">
        <f t="shared" si="11"/>
        <v>87.81</v>
      </c>
      <c r="DB6" s="21">
        <f t="shared" si="11"/>
        <v>88.96</v>
      </c>
      <c r="DC6" s="21">
        <f t="shared" si="11"/>
        <v>87.65</v>
      </c>
      <c r="DD6" s="21">
        <f t="shared" si="11"/>
        <v>88.15</v>
      </c>
      <c r="DE6" s="21">
        <f t="shared" si="11"/>
        <v>88.37</v>
      </c>
      <c r="DF6" s="21">
        <f t="shared" si="11"/>
        <v>88.66</v>
      </c>
      <c r="DG6" s="21">
        <f t="shared" si="11"/>
        <v>88.68</v>
      </c>
      <c r="DH6" s="20" t="str">
        <f>IF(DH7="","",IF(DH7="-","【-】","【"&amp;SUBSTITUTE(TEXT(DH7,"#,##0.00"),"-","△")&amp;"】"))</f>
        <v>【86.31】</v>
      </c>
      <c r="DI6" s="21">
        <f>IF(DI7="",NA(),DI7)</f>
        <v>3.23</v>
      </c>
      <c r="DJ6" s="21">
        <f t="shared" ref="DJ6:DR6" si="12">IF(DJ7="",NA(),DJ7)</f>
        <v>5.78</v>
      </c>
      <c r="DK6" s="21">
        <f t="shared" si="12"/>
        <v>8.32</v>
      </c>
      <c r="DL6" s="21">
        <f t="shared" si="12"/>
        <v>10.8</v>
      </c>
      <c r="DM6" s="21">
        <f t="shared" si="12"/>
        <v>12.97</v>
      </c>
      <c r="DN6" s="21">
        <f t="shared" si="12"/>
        <v>29.24</v>
      </c>
      <c r="DO6" s="21">
        <f t="shared" si="12"/>
        <v>31.73</v>
      </c>
      <c r="DP6" s="21">
        <f t="shared" si="12"/>
        <v>32.57</v>
      </c>
      <c r="DQ6" s="21">
        <f t="shared" si="12"/>
        <v>33.159999999999997</v>
      </c>
      <c r="DR6" s="21">
        <f t="shared" si="12"/>
        <v>34.590000000000003</v>
      </c>
      <c r="DS6" s="20" t="str">
        <f>IF(DS7="","",IF(DS7="-","【-】","【"&amp;SUBSTITUTE(TEXT(DS7,"#,##0.00"),"-","△")&amp;"】"))</f>
        <v>【30.82】</v>
      </c>
      <c r="DT6" s="20">
        <f>IF(DT7="",NA(),DT7)</f>
        <v>0</v>
      </c>
      <c r="DU6" s="20">
        <f t="shared" ref="DU6:EC6" si="13">IF(DU7="",NA(),DU7)</f>
        <v>0</v>
      </c>
      <c r="DV6" s="20">
        <f t="shared" si="13"/>
        <v>0</v>
      </c>
      <c r="DW6" s="20">
        <f t="shared" si="13"/>
        <v>0</v>
      </c>
      <c r="DX6" s="20">
        <f t="shared" si="13"/>
        <v>0</v>
      </c>
      <c r="DY6" s="20">
        <f t="shared" si="13"/>
        <v>0</v>
      </c>
      <c r="DZ6" s="20">
        <f t="shared" si="13"/>
        <v>0</v>
      </c>
      <c r="EA6" s="21">
        <f t="shared" si="13"/>
        <v>0.04</v>
      </c>
      <c r="EB6" s="21">
        <f t="shared" si="13"/>
        <v>0.12</v>
      </c>
      <c r="EC6" s="21">
        <f t="shared" si="13"/>
        <v>0.1</v>
      </c>
      <c r="ED6" s="20" t="str">
        <f>IF(ED7="","",IF(ED7="-","【-】","【"&amp;SUBSTITUTE(TEXT(ED7,"#,##0.00"),"-","△")&amp;"】"))</f>
        <v>【0.06】</v>
      </c>
      <c r="EE6" s="20">
        <f>IF(EE7="",NA(),EE7)</f>
        <v>0</v>
      </c>
      <c r="EF6" s="20">
        <f t="shared" ref="EF6:EN6" si="14">IF(EF7="",NA(),EF7)</f>
        <v>0</v>
      </c>
      <c r="EG6" s="20">
        <f t="shared" si="14"/>
        <v>0</v>
      </c>
      <c r="EH6" s="20">
        <f t="shared" si="14"/>
        <v>0</v>
      </c>
      <c r="EI6" s="20">
        <f t="shared" si="14"/>
        <v>0</v>
      </c>
      <c r="EJ6" s="21">
        <f t="shared" si="14"/>
        <v>0.06</v>
      </c>
      <c r="EK6" s="21">
        <f t="shared" si="14"/>
        <v>0.27</v>
      </c>
      <c r="EL6" s="21">
        <f t="shared" si="14"/>
        <v>0.22</v>
      </c>
      <c r="EM6" s="21">
        <f t="shared" si="14"/>
        <v>0.17</v>
      </c>
      <c r="EN6" s="21">
        <f t="shared" si="14"/>
        <v>0.27</v>
      </c>
      <c r="EO6" s="20" t="str">
        <f>IF(EO7="","",IF(EO7="-","【-】","【"&amp;SUBSTITUTE(TEXT(EO7,"#,##0.00"),"-","△")&amp;"】"))</f>
        <v>【0.15】</v>
      </c>
    </row>
    <row r="7" spans="1:148" s="22" customFormat="1" x14ac:dyDescent="0.15">
      <c r="A7" s="14"/>
      <c r="B7" s="23">
        <v>2024</v>
      </c>
      <c r="C7" s="23">
        <v>82325</v>
      </c>
      <c r="D7" s="23">
        <v>46</v>
      </c>
      <c r="E7" s="23">
        <v>17</v>
      </c>
      <c r="F7" s="23">
        <v>4</v>
      </c>
      <c r="G7" s="23">
        <v>0</v>
      </c>
      <c r="H7" s="23" t="s">
        <v>95</v>
      </c>
      <c r="I7" s="23" t="s">
        <v>96</v>
      </c>
      <c r="J7" s="23" t="s">
        <v>97</v>
      </c>
      <c r="K7" s="23" t="s">
        <v>98</v>
      </c>
      <c r="L7" s="23" t="s">
        <v>99</v>
      </c>
      <c r="M7" s="23" t="s">
        <v>100</v>
      </c>
      <c r="N7" s="24" t="s">
        <v>101</v>
      </c>
      <c r="O7" s="24">
        <v>93.03</v>
      </c>
      <c r="P7" s="24">
        <v>0.84</v>
      </c>
      <c r="Q7" s="24">
        <v>93.34</v>
      </c>
      <c r="R7" s="24">
        <v>2970</v>
      </c>
      <c r="S7" s="24">
        <v>93786</v>
      </c>
      <c r="T7" s="24">
        <v>146.97</v>
      </c>
      <c r="U7" s="24">
        <v>638.13</v>
      </c>
      <c r="V7" s="24">
        <v>788</v>
      </c>
      <c r="W7" s="24">
        <v>0.5</v>
      </c>
      <c r="X7" s="24">
        <v>1576</v>
      </c>
      <c r="Y7" s="24">
        <v>108.54</v>
      </c>
      <c r="Z7" s="24">
        <v>109.2</v>
      </c>
      <c r="AA7" s="24">
        <v>108.61</v>
      </c>
      <c r="AB7" s="24">
        <v>105.05</v>
      </c>
      <c r="AC7" s="24">
        <v>104</v>
      </c>
      <c r="AD7" s="24">
        <v>102.7</v>
      </c>
      <c r="AE7" s="24">
        <v>104.11</v>
      </c>
      <c r="AF7" s="24">
        <v>101.98</v>
      </c>
      <c r="AG7" s="24">
        <v>102.68</v>
      </c>
      <c r="AH7" s="24">
        <v>103.79</v>
      </c>
      <c r="AI7" s="24">
        <v>105.07</v>
      </c>
      <c r="AJ7" s="24">
        <v>0</v>
      </c>
      <c r="AK7" s="24">
        <v>0</v>
      </c>
      <c r="AL7" s="24">
        <v>0</v>
      </c>
      <c r="AM7" s="24">
        <v>0</v>
      </c>
      <c r="AN7" s="24">
        <v>0</v>
      </c>
      <c r="AO7" s="24">
        <v>48.2</v>
      </c>
      <c r="AP7" s="24">
        <v>46.91</v>
      </c>
      <c r="AQ7" s="24">
        <v>52.27</v>
      </c>
      <c r="AR7" s="24">
        <v>58.68</v>
      </c>
      <c r="AS7" s="24">
        <v>53.87</v>
      </c>
      <c r="AT7" s="24">
        <v>63.54</v>
      </c>
      <c r="AU7" s="24">
        <v>64.67</v>
      </c>
      <c r="AV7" s="24">
        <v>78.239999999999995</v>
      </c>
      <c r="AW7" s="24">
        <v>89.06</v>
      </c>
      <c r="AX7" s="24">
        <v>124.1</v>
      </c>
      <c r="AY7" s="24">
        <v>134.72</v>
      </c>
      <c r="AZ7" s="24">
        <v>46.85</v>
      </c>
      <c r="BA7" s="24">
        <v>44.35</v>
      </c>
      <c r="BB7" s="24">
        <v>41.51</v>
      </c>
      <c r="BC7" s="24">
        <v>45.01</v>
      </c>
      <c r="BD7" s="24">
        <v>46.37</v>
      </c>
      <c r="BE7" s="24">
        <v>50.9</v>
      </c>
      <c r="BF7" s="24">
        <v>0</v>
      </c>
      <c r="BG7" s="24">
        <v>319.18</v>
      </c>
      <c r="BH7" s="24">
        <v>225.72</v>
      </c>
      <c r="BI7" s="24">
        <v>136.76</v>
      </c>
      <c r="BJ7" s="24">
        <v>69.900000000000006</v>
      </c>
      <c r="BK7" s="24">
        <v>1268.6300000000001</v>
      </c>
      <c r="BL7" s="24">
        <v>1283.69</v>
      </c>
      <c r="BM7" s="24">
        <v>1160.22</v>
      </c>
      <c r="BN7" s="24">
        <v>1141.98</v>
      </c>
      <c r="BO7" s="24">
        <v>1062.58</v>
      </c>
      <c r="BP7" s="24">
        <v>1099.1500000000001</v>
      </c>
      <c r="BQ7" s="24">
        <v>94.43</v>
      </c>
      <c r="BR7" s="24">
        <v>100</v>
      </c>
      <c r="BS7" s="24">
        <v>100</v>
      </c>
      <c r="BT7" s="24">
        <v>100</v>
      </c>
      <c r="BU7" s="24">
        <v>93.49</v>
      </c>
      <c r="BV7" s="24">
        <v>82.88</v>
      </c>
      <c r="BW7" s="24">
        <v>82.53</v>
      </c>
      <c r="BX7" s="24">
        <v>81.81</v>
      </c>
      <c r="BY7" s="24">
        <v>82.27</v>
      </c>
      <c r="BZ7" s="24">
        <v>80.36</v>
      </c>
      <c r="CA7" s="24">
        <v>72.92</v>
      </c>
      <c r="CB7" s="24">
        <v>150</v>
      </c>
      <c r="CC7" s="24">
        <v>159.91</v>
      </c>
      <c r="CD7" s="24">
        <v>160.88999999999999</v>
      </c>
      <c r="CE7" s="24">
        <v>158.49</v>
      </c>
      <c r="CF7" s="24">
        <v>164.55</v>
      </c>
      <c r="CG7" s="24">
        <v>187.76</v>
      </c>
      <c r="CH7" s="24">
        <v>190.48</v>
      </c>
      <c r="CI7" s="24">
        <v>193.59</v>
      </c>
      <c r="CJ7" s="24">
        <v>194.42</v>
      </c>
      <c r="CK7" s="24">
        <v>201.33</v>
      </c>
      <c r="CL7" s="24">
        <v>225.78</v>
      </c>
      <c r="CM7" s="24" t="s">
        <v>101</v>
      </c>
      <c r="CN7" s="24" t="s">
        <v>101</v>
      </c>
      <c r="CO7" s="24" t="s">
        <v>101</v>
      </c>
      <c r="CP7" s="24" t="s">
        <v>101</v>
      </c>
      <c r="CQ7" s="24" t="s">
        <v>101</v>
      </c>
      <c r="CR7" s="24">
        <v>45.87</v>
      </c>
      <c r="CS7" s="24">
        <v>44.24</v>
      </c>
      <c r="CT7" s="24">
        <v>45.3</v>
      </c>
      <c r="CU7" s="24">
        <v>45.6</v>
      </c>
      <c r="CV7" s="24">
        <v>44.79</v>
      </c>
      <c r="CW7" s="24">
        <v>43.17</v>
      </c>
      <c r="CX7" s="24">
        <v>88.99</v>
      </c>
      <c r="CY7" s="24">
        <v>83.6</v>
      </c>
      <c r="CZ7" s="24">
        <v>86.99</v>
      </c>
      <c r="DA7" s="24">
        <v>87.81</v>
      </c>
      <c r="DB7" s="24">
        <v>88.96</v>
      </c>
      <c r="DC7" s="24">
        <v>87.65</v>
      </c>
      <c r="DD7" s="24">
        <v>88.15</v>
      </c>
      <c r="DE7" s="24">
        <v>88.37</v>
      </c>
      <c r="DF7" s="24">
        <v>88.66</v>
      </c>
      <c r="DG7" s="24">
        <v>88.68</v>
      </c>
      <c r="DH7" s="24">
        <v>86.31</v>
      </c>
      <c r="DI7" s="24">
        <v>3.23</v>
      </c>
      <c r="DJ7" s="24">
        <v>5.78</v>
      </c>
      <c r="DK7" s="24">
        <v>8.32</v>
      </c>
      <c r="DL7" s="24">
        <v>10.8</v>
      </c>
      <c r="DM7" s="24">
        <v>12.97</v>
      </c>
      <c r="DN7" s="24">
        <v>29.24</v>
      </c>
      <c r="DO7" s="24">
        <v>31.73</v>
      </c>
      <c r="DP7" s="24">
        <v>32.57</v>
      </c>
      <c r="DQ7" s="24">
        <v>33.159999999999997</v>
      </c>
      <c r="DR7" s="24">
        <v>34.590000000000003</v>
      </c>
      <c r="DS7" s="24">
        <v>30.82</v>
      </c>
      <c r="DT7" s="24">
        <v>0</v>
      </c>
      <c r="DU7" s="24">
        <v>0</v>
      </c>
      <c r="DV7" s="24">
        <v>0</v>
      </c>
      <c r="DW7" s="24">
        <v>0</v>
      </c>
      <c r="DX7" s="24">
        <v>0</v>
      </c>
      <c r="DY7" s="24">
        <v>0</v>
      </c>
      <c r="DZ7" s="24">
        <v>0</v>
      </c>
      <c r="EA7" s="24">
        <v>0.04</v>
      </c>
      <c r="EB7" s="24">
        <v>0.12</v>
      </c>
      <c r="EC7" s="24">
        <v>0.1</v>
      </c>
      <c r="ED7" s="24">
        <v>0.06</v>
      </c>
      <c r="EE7" s="24">
        <v>0</v>
      </c>
      <c r="EF7" s="24">
        <v>0</v>
      </c>
      <c r="EG7" s="24">
        <v>0</v>
      </c>
      <c r="EH7" s="24">
        <v>0</v>
      </c>
      <c r="EI7" s="24">
        <v>0</v>
      </c>
      <c r="EJ7" s="24">
        <v>0.06</v>
      </c>
      <c r="EK7" s="24">
        <v>0.27</v>
      </c>
      <c r="EL7" s="24">
        <v>0.22</v>
      </c>
      <c r="EM7" s="24">
        <v>0.17</v>
      </c>
      <c r="EN7" s="24">
        <v>0.27</v>
      </c>
      <c r="EO7" s="24">
        <v>0.15</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102</v>
      </c>
      <c r="C9" s="26" t="s">
        <v>103</v>
      </c>
      <c r="D9" s="26" t="s">
        <v>104</v>
      </c>
      <c r="E9" s="26" t="s">
        <v>105</v>
      </c>
      <c r="F9" s="26" t="s">
        <v>106</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107</v>
      </c>
    </row>
    <row r="12" spans="1:148" x14ac:dyDescent="0.15">
      <c r="B12">
        <v>1</v>
      </c>
      <c r="C12">
        <v>1</v>
      </c>
      <c r="D12">
        <v>2</v>
      </c>
      <c r="E12">
        <v>3</v>
      </c>
      <c r="F12">
        <v>4</v>
      </c>
      <c r="G12" t="s">
        <v>108</v>
      </c>
    </row>
    <row r="13" spans="1:148" x14ac:dyDescent="0.15">
      <c r="B13" t="s">
        <v>109</v>
      </c>
      <c r="C13" t="s">
        <v>109</v>
      </c>
      <c r="D13" t="s">
        <v>109</v>
      </c>
      <c r="E13" t="s">
        <v>109</v>
      </c>
      <c r="F13" t="s">
        <v>109</v>
      </c>
      <c r="G13" t="s">
        <v>110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subject>
  <dc:creator>公営企業課</dc:creator>
  <cp:keywords>
  </cp:keywords>
  <dc:description>
  </dc:description>
  <cp:lastModifiedBy>菊池　南</cp:lastModifiedBy>
  <dcterms:created xsi:type="dcterms:W3CDTF">2025-12-23T06:09:41Z</dcterms:created>
  <dcterms:modified xsi:type="dcterms:W3CDTF">2026-02-26T07:08:11Z</dcterms:modified>
  <cp:category>
  </cp:category>
</cp:coreProperties>
</file>