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EBEB4C3B-DBEB-4AC5-B0C2-46FB1B0B4144}" xr6:coauthVersionLast="47" xr6:coauthVersionMax="47" xr10:uidLastSave="{00000000-0000-0000-0000-000000000000}"/>
  <workbookProtection workbookAlgorithmName="SHA-512" workbookHashValue="LEIiH9TNXe7nLZuSpFzH6yqYR/D+rkCMkA/OMorCaZ+txmYB3MIg+IQcv5NZ5hQ6PFcGa2ssdrEwBwHD4ICvhQ==" workbookSaltValue="LtAz9gJc0/N2bd/0HGgYgw=="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H85" i="4"/>
  <c r="F85" i="4"/>
  <c r="BB10" i="4"/>
  <c r="AT10" i="4"/>
  <c r="AL10" i="4"/>
  <c r="W10" i="4"/>
  <c r="I10" i="4"/>
  <c r="B10" i="4"/>
  <c r="BB8" i="4"/>
  <c r="AD8" i="4"/>
  <c r="W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<sst xmlns="http://schemas.openxmlformats.org/spreadsheetml/2006/main" count="228" uniqueCount="112">
  <si>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</si>
  <si>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</si>
  <si>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</si>
  <si>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</si>
  <si>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</si>
  <si>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</si>
  <si>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</si>
  <si>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</si>
  <si>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</si>
  <si>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</si>
  <si>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</si>
  <si>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</si>
  <si>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</si>
  <si>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</si>
  <si>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</si>
  <si>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</si>
  <si>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</si>
  <si>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</si>
  <si>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</si>
  <si>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</si>
  <si>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</si>
  <si>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</si>
  <si>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</si>
  <si>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</si>
  <si>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</si>
  <si>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</si>
  <si>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</si>
  <si>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</si>
  <si>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</si>
  <si>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</si>
  <si>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</si>
  <si>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</si>
  <si>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</si>
  <si>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</si>
  <si>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</si>
  <si>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</si>
  <si>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</si>
  <si>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</si>
  <si>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</si>
  <si>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</si>
  <si>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</si>
  <si>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</si>
  <si>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</si>
  <si>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</si>
  <si>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</si>
  <si>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</si>
  <si>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</si>
  <si>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</si>
  <si>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</si>
  <si>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</si>
  <si>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</si>
  <si>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</si>
  <si>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</si>
  <si>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</si>
  <si>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</si>
  <si>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</si>
  <si>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</si>
  <si>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</si>
  <si>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</si>
  <si>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</si>
  <si>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</si>
  <si>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</si>
  <si>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</si>
  <si>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</si>
  <si>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</si>
  <si>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</si>
  <si>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</si>
  <si>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</si>
  <si>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</si>
  <si>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</si>
  <si>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</si>
  <si>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</si>
  <si>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</si>
  <si>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</si>
  <si>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</si>
  <si>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</si>
  <si>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</si>
  <si>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</si>
  <si>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</si>
  <si>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</si>
  <si>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</si>
  <si>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</si>
  <si>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</si>
  <si>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</si>
  <si>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</si>
  <si>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</si>
  <si>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</si>
  <si>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</si>
  <si>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</si>
  <si>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</si>
  <si>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</si>
  <si>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</si>
  <si>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神栖市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</si>
  <si>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</si>
  <si>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</si>
  <si>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</si>
  <si>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</si>
  <si>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</si>
  <si>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</si>
  <si>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</si>
  <si>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</si>
  <si>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</si>
  <si>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</si>
  <si>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</si>
  <si>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</si>
  <si>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</si>
  <si>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</si>
  <si>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</si>
  <si>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</si>
  <si>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については、老朽化した配水場の更新が進んでおり、新しい資産の割合が高いため全国平均値及び類似団体平均値に比べ低い値となっている。今後は、管路の老朽化が進むため数値は上昇する見込みである。
②管路経年化率については、全国平均値及び類似団体平均値に比べ高い値を示している。令和元年度に策定した「水道施設更新計画」に基づき管路の更新を進めていく。
③管路更新率については、全国平均値及び類似団体平均値に比べ低い値となっている。②と同様に「水道施設更新計画」に基づき管路の更新を進めていく。</t>
    <phoneticPr fontId="4"/>
  </si>
  <si>
    <r>
      <t xml:space="preserve">①経常収支比率については、減価償却費や漏水修繕費用の増加により、前年度に比べ値が低下した。
</t>
    </r>
    <r>
      <rPr>
        <sz val="11"/>
        <rFont val="ＭＳ ゴシック"/>
        <family val="3"/>
        <charset val="128"/>
      </rPr>
      <t>③流動比率については、企業債償還金の増加により前年度に比べ値が低下したが、全国平均値及び類似団体平均値よりも高い値となっている。</t>
    </r>
    <r>
      <rPr>
        <sz val="11"/>
        <color theme="1"/>
        <rFont val="ＭＳ ゴシック"/>
        <family val="3"/>
        <charset val="128"/>
      </rPr>
      <t xml:space="preserve">
⑤料金回収率については、減価償却費や漏水修繕費用等の経常費用の増加により、前年度に比べ値が低下した。
⑥給水原価については、減価償却費や漏水修繕費用等の経常費用の増加により、前年度に比べ高い金額となった。また、全国平均値及び類似団体の平均値よりも高い金額となっている要因として、受水費用が高額であることが挙げられる。
⑦施設利用率については、水道使用者への給水量は増加しているものの、漏水量等の減少により総配水量が減少したため、前年度に比べ値が低下した。なお、令和４年度は寒波により漏水量が増加したため、値が一時的に上昇した。
⑧有収率については、令和５年度に実施した漏水調査等により無効水量が減少したため、値が上昇した。今後も引き続き漏水調査の実施や計画的な管路の更新を進め、漏水による無効水量の低減に務める。</t>
    </r>
    <rPh sb="19" eb="21">
      <t>ロウスイ</t>
    </rPh>
    <rPh sb="21" eb="23">
      <t>シュウゼン</t>
    </rPh>
    <rPh sb="23" eb="25">
      <t>ヒヨウ</t>
    </rPh>
    <rPh sb="26" eb="28">
      <t>ゾウカ</t>
    </rPh>
    <rPh sb="32" eb="35">
      <t>ゼンネンド</t>
    </rPh>
    <rPh sb="36" eb="37">
      <t>クラ</t>
    </rPh>
    <rPh sb="38" eb="39">
      <t>アタイ</t>
    </rPh>
    <rPh sb="40" eb="42">
      <t>ゲンショウ</t>
    </rPh>
    <rPh sb="57" eb="60">
      <t>キギョウサイ</t>
    </rPh>
    <rPh sb="60" eb="63">
      <t>ショウカンキン</t>
    </rPh>
    <rPh sb="64" eb="66">
      <t>ゾウカ</t>
    </rPh>
    <rPh sb="69" eb="72">
      <t>ゼンネンド</t>
    </rPh>
    <rPh sb="73" eb="74">
      <t>クラ</t>
    </rPh>
    <rPh sb="77" eb="79">
      <t>テイカ</t>
    </rPh>
    <rPh sb="83" eb="85">
      <t>ゼンコク</t>
    </rPh>
    <rPh sb="85" eb="88">
      <t>ヘイキンチ</t>
    </rPh>
    <rPh sb="88" eb="89">
      <t>オヨ</t>
    </rPh>
    <rPh sb="90" eb="92">
      <t>ルイジ</t>
    </rPh>
    <rPh sb="92" eb="94">
      <t>ダンタイ</t>
    </rPh>
    <rPh sb="94" eb="97">
      <t>ヘイキンチ</t>
    </rPh>
    <rPh sb="100" eb="101">
      <t>タカ</t>
    </rPh>
    <rPh sb="102" eb="103">
      <t>アタイ</t>
    </rPh>
    <rPh sb="123" eb="128">
      <t>ゲンカショウキャクヒ</t>
    </rPh>
    <rPh sb="129" eb="135">
      <t>ロウスイシュウゼンヒヨウ</t>
    </rPh>
    <rPh sb="135" eb="136">
      <t>トウ</t>
    </rPh>
    <rPh sb="137" eb="139">
      <t>ケイジョウ</t>
    </rPh>
    <rPh sb="139" eb="141">
      <t>ヒヨウ</t>
    </rPh>
    <rPh sb="142" eb="144">
      <t>ゾウカ</t>
    </rPh>
    <rPh sb="148" eb="151">
      <t>ゼンネンド</t>
    </rPh>
    <rPh sb="152" eb="153">
      <t>クラ</t>
    </rPh>
    <rPh sb="154" eb="155">
      <t>アタイ</t>
    </rPh>
    <rPh sb="156" eb="158">
      <t>テイカ</t>
    </rPh>
    <rPh sb="202" eb="203">
      <t>クラ</t>
    </rPh>
    <rPh sb="204" eb="205">
      <t>タカ</t>
    </rPh>
    <rPh sb="206" eb="208">
      <t>キンガク</t>
    </rPh>
    <rPh sb="221" eb="222">
      <t>オヨ</t>
    </rPh>
    <rPh sb="282" eb="284">
      <t>スイドウ</t>
    </rPh>
    <rPh sb="284" eb="287">
      <t>シヨウシャ</t>
    </rPh>
    <rPh sb="289" eb="292">
      <t>キュウスイリョウ</t>
    </rPh>
    <rPh sb="293" eb="295">
      <t>ゾウカ</t>
    </rPh>
    <rPh sb="303" eb="305">
      <t>ロウスイ</t>
    </rPh>
    <rPh sb="305" eb="306">
      <t>リョウ</t>
    </rPh>
    <rPh sb="306" eb="307">
      <t>トウ</t>
    </rPh>
    <rPh sb="308" eb="310">
      <t>ゲンショウ</t>
    </rPh>
    <rPh sb="313" eb="314">
      <t>ソウ</t>
    </rPh>
    <rPh sb="314" eb="317">
      <t>ハイスイリョウ</t>
    </rPh>
    <rPh sb="318" eb="320">
      <t>ゲンショウ</t>
    </rPh>
    <rPh sb="325" eb="328">
      <t>ゼンネンド</t>
    </rPh>
    <rPh sb="329" eb="330">
      <t>クラ</t>
    </rPh>
    <rPh sb="331" eb="332">
      <t>アタイ</t>
    </rPh>
    <rPh sb="333" eb="335">
      <t>テイカ</t>
    </rPh>
    <rPh sb="385" eb="387">
      <t>レイワ</t>
    </rPh>
    <rPh sb="388" eb="390">
      <t>ネンド</t>
    </rPh>
    <rPh sb="391" eb="393">
      <t>ジッシ</t>
    </rPh>
    <rPh sb="399" eb="400">
      <t>トウ</t>
    </rPh>
    <phoneticPr fontId="4"/>
  </si>
  <si>
    <t>経営の健全化を図るため、平成２８年度５月分から料金改定（平均９．９％の値上げ）を実施した。しかし、依然として給水原価の水準は高く、料金回収率が１００％を下回っていることや、今後の人口減少に伴う給水収益の減少が予測されることから、経常費用の削減や料金水準の適正化について、引き続き検討していく必要がある。また、老朽化の状況については、管路経年化率が上昇傾向にあるため、管路の更新を計画的に行っていく必要がある。
これらを踏まえ、令和５年度に更新した「神栖市水道ビジョン」に沿って、持続的で安定した水道事業経営に努めていく必要がある。</t>
    <rPh sb="59" eb="61">
      <t>スイジュン</t>
    </rPh>
    <rPh sb="65" eb="70">
      <t>リョウキンカイシュウリツ</t>
    </rPh>
    <rPh sb="76" eb="78">
      <t>シタマワ</t>
    </rPh>
    <rPh sb="86" eb="88">
      <t>コンゴ</t>
    </rPh>
    <rPh sb="89" eb="93">
      <t>ジンコウゲンショウ</t>
    </rPh>
    <rPh sb="94" eb="95">
      <t>トモナ</t>
    </rPh>
    <rPh sb="96" eb="98">
      <t>キュウスイ</t>
    </rPh>
    <rPh sb="98" eb="100">
      <t>シュウエキ</t>
    </rPh>
    <rPh sb="101" eb="103">
      <t>ゲンショウ</t>
    </rPh>
    <rPh sb="104" eb="106">
      <t>ヨソク</t>
    </rPh>
    <rPh sb="141" eb="144">
      <t>テキセイカ</t>
    </rPh>
    <rPh sb="148" eb="150">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</si>
</sst>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0.17</c:v>
                </c:pt>
                <c:pt idx="1">
                  <c:v>0.48</c:v>
                </c:pt>
                <c:pt idx="2">
                  <c:v>0.57999999999999996</c:v>
                </c:pt>
                <c:pt idx="3">
                  <c:v>0.48</c:v>
                </c:pt>
                <c:pt idx="4">
                  <c:v>0.42</c:v>
                </c:pt>
              </c:numCache>
            </c:numRef>
          </c:val>
          <c:extLst>
            <c:ext xmlns:c16="http://schemas.microsoft.com/office/drawing/2014/chart" uri="{C3380CC4-5D6E-409C-BE32-E72D297353CC}">
              <c16:uniqueId val="{00000000-B374-47F0-86A1-61A7DA1011F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B374-47F0-86A1-61A7DA1011F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58.7</c:v>
                </c:pt>
                <c:pt idx="1">
                  <c:v>60.17</c:v>
                </c:pt>
                <c:pt idx="2">
                  <c:v>61.51</c:v>
                </c:pt>
                <c:pt idx="3">
                  <c:v>60.56</c:v>
                </c:pt>
                <c:pt idx="4">
                  <c:v>59.87</c:v>
                </c:pt>
              </c:numCache>
            </c:numRef>
          </c:val>
          <c:extLst>
            <c:ext xmlns:c16="http://schemas.microsoft.com/office/drawing/2014/chart" uri="{C3380CC4-5D6E-409C-BE32-E72D297353CC}">
              <c16:uniqueId val="{00000000-E7F9-406A-AB1D-4E0B0D275CE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E7F9-406A-AB1D-4E0B0D275CE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89.37</c:v>
                </c:pt>
                <c:pt idx="1">
                  <c:v>86.21</c:v>
                </c:pt>
                <c:pt idx="2">
                  <c:v>85.5</c:v>
                </c:pt>
                <c:pt idx="3">
                  <c:v>87.18</c:v>
                </c:pt>
                <c:pt idx="4">
                  <c:v>88.69</c:v>
                </c:pt>
              </c:numCache>
            </c:numRef>
          </c:val>
          <c:extLst>
            <c:ext xmlns:c16="http://schemas.microsoft.com/office/drawing/2014/chart" uri="{C3380CC4-5D6E-409C-BE32-E72D297353CC}">
              <c16:uniqueId val="{00000000-2FA5-4B62-B508-04579355A34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2FA5-4B62-B508-04579355A34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107.33</c:v>
                </c:pt>
                <c:pt idx="1">
                  <c:v>107.37</c:v>
                </c:pt>
                <c:pt idx="2">
                  <c:v>106.23</c:v>
                </c:pt>
                <c:pt idx="3">
                  <c:v>106.48</c:v>
                </c:pt>
                <c:pt idx="4">
                  <c:v>103.74</c:v>
                </c:pt>
              </c:numCache>
            </c:numRef>
          </c:val>
          <c:extLst>
            <c:ext xmlns:c16="http://schemas.microsoft.com/office/drawing/2014/chart" uri="{C3380CC4-5D6E-409C-BE32-E72D297353CC}">
              <c16:uniqueId val="{00000000-5E54-4038-AFB3-73E7609C4EF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5E54-4038-AFB3-73E7609C4EF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40.4</c:v>
                </c:pt>
                <c:pt idx="1">
                  <c:v>40.869999999999997</c:v>
                </c:pt>
                <c:pt idx="2">
                  <c:v>41.18</c:v>
                </c:pt>
                <c:pt idx="3">
                  <c:v>41.86</c:v>
                </c:pt>
                <c:pt idx="4">
                  <c:v>42.26</c:v>
                </c:pt>
              </c:numCache>
            </c:numRef>
          </c:val>
          <c:extLst>
            <c:ext xmlns:c16="http://schemas.microsoft.com/office/drawing/2014/chart" uri="{C3380CC4-5D6E-409C-BE32-E72D297353CC}">
              <c16:uniqueId val="{00000000-187D-4788-BF03-69DB4D89DC5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187D-4788-BF03-69DB4D89DC5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26.42</c:v>
                </c:pt>
                <c:pt idx="1">
                  <c:v>29.8</c:v>
                </c:pt>
                <c:pt idx="2">
                  <c:v>29.18</c:v>
                </c:pt>
                <c:pt idx="3">
                  <c:v>29.4</c:v>
                </c:pt>
                <c:pt idx="4">
                  <c:v>28.81</c:v>
                </c:pt>
              </c:numCache>
            </c:numRef>
          </c:val>
          <c:extLst>
            <c:ext xmlns:c16="http://schemas.microsoft.com/office/drawing/2014/chart" uri="{C3380CC4-5D6E-409C-BE32-E72D297353CC}">
              <c16:uniqueId val="{00000000-3FC7-4742-995A-6DF2E2C11AD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3FC7-4742-995A-6DF2E2C11AD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33-4DFA-AC1D-E915145DC72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E733-4DFA-AC1D-E915145DC72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619.59</c:v>
                </c:pt>
                <c:pt idx="1">
                  <c:v>639.09</c:v>
                </c:pt>
                <c:pt idx="2">
                  <c:v>357.73</c:v>
                </c:pt>
                <c:pt idx="3">
                  <c:v>512.52</c:v>
                </c:pt>
                <c:pt idx="4">
                  <c:v>474.32</c:v>
                </c:pt>
              </c:numCache>
            </c:numRef>
          </c:val>
          <c:extLst>
            <c:ext xmlns:c16="http://schemas.microsoft.com/office/drawing/2014/chart" uri="{C3380CC4-5D6E-409C-BE32-E72D297353CC}">
              <c16:uniqueId val="{00000000-DF80-4921-930C-63CCB6AE2CF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DF80-4921-930C-63CCB6AE2CF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178.62</c:v>
                </c:pt>
                <c:pt idx="1">
                  <c:v>182.2</c:v>
                </c:pt>
                <c:pt idx="2">
                  <c:v>181.98</c:v>
                </c:pt>
                <c:pt idx="3">
                  <c:v>180.47</c:v>
                </c:pt>
                <c:pt idx="4">
                  <c:v>181.85</c:v>
                </c:pt>
              </c:numCache>
            </c:numRef>
          </c:val>
          <c:extLst>
            <c:ext xmlns:c16="http://schemas.microsoft.com/office/drawing/2014/chart" uri="{C3380CC4-5D6E-409C-BE32-E72D297353CC}">
              <c16:uniqueId val="{00000000-B22E-41C6-8074-D57B9DCA1C5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B22E-41C6-8074-D57B9DCA1C5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90.81</c:v>
                </c:pt>
                <c:pt idx="1">
                  <c:v>94.37</c:v>
                </c:pt>
                <c:pt idx="2">
                  <c:v>96.29</c:v>
                </c:pt>
                <c:pt idx="3">
                  <c:v>96.83</c:v>
                </c:pt>
                <c:pt idx="4">
                  <c:v>94.36</c:v>
                </c:pt>
              </c:numCache>
            </c:numRef>
          </c:val>
          <c:extLst>
            <c:ext xmlns:c16="http://schemas.microsoft.com/office/drawing/2014/chart" uri="{C3380CC4-5D6E-409C-BE32-E72D297353CC}">
              <c16:uniqueId val="{00000000-76DC-4025-872D-EAFA20A2BA2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76DC-4025-872D-EAFA20A2BA2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266.31</c:v>
                </c:pt>
                <c:pt idx="1">
                  <c:v>256.41000000000003</c:v>
                </c:pt>
                <c:pt idx="2">
                  <c:v>252.56</c:v>
                </c:pt>
                <c:pt idx="3">
                  <c:v>251.97</c:v>
                </c:pt>
                <c:pt idx="4">
                  <c:v>258.69</c:v>
                </c:pt>
              </c:numCache>
            </c:numRef>
          </c:val>
          <c:extLst>
            <c:ext xmlns:c16="http://schemas.microsoft.com/office/drawing/2014/chart" uri="{C3380CC4-5D6E-409C-BE32-E72D297353CC}">
              <c16:uniqueId val="{00000000-383C-4914-9990-6776AB9DE6D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383C-4914-9990-6776AB9DE6D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茨城県　神栖市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93786</v>
      </c>
      <c r="AM8" s="44"/>
      <c r="AN8" s="44"/>
      <c r="AO8" s="44"/>
      <c r="AP8" s="44"/>
      <c r="AQ8" s="44"/>
      <c r="AR8" s="44"/>
      <c r="AS8" s="44"/>
      <c r="AT8" s="45">
        <f>データ!$S$6</f>
        <v>146.97</v>
      </c>
      <c r="AU8" s="46"/>
      <c r="AV8" s="46"/>
      <c r="AW8" s="46"/>
      <c r="AX8" s="46"/>
      <c r="AY8" s="46"/>
      <c r="AZ8" s="46"/>
      <c r="BA8" s="46"/>
      <c r="BB8" s="47">
        <f>データ!$T$6</f>
        <v>638.13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77.760000000000005</v>
      </c>
      <c r="J10" s="46"/>
      <c r="K10" s="46"/>
      <c r="L10" s="46"/>
      <c r="M10" s="46"/>
      <c r="N10" s="46"/>
      <c r="O10" s="80"/>
      <c r="P10" s="47">
        <f>データ!$P$6</f>
        <v>93.62</v>
      </c>
      <c r="Q10" s="47"/>
      <c r="R10" s="47"/>
      <c r="S10" s="47"/>
      <c r="T10" s="47"/>
      <c r="U10" s="47"/>
      <c r="V10" s="47"/>
      <c r="W10" s="44">
        <f>データ!$Q$6</f>
        <v>3960</v>
      </c>
      <c r="X10" s="44"/>
      <c r="Y10" s="44"/>
      <c r="Z10" s="44"/>
      <c r="AA10" s="44"/>
      <c r="AB10" s="44"/>
      <c r="AC10" s="44"/>
      <c r="AD10" s="2"/>
      <c r="AE10" s="2"/>
      <c r="AF10" s="2"/>
      <c r="AG10" s="2"/>
      <c r="AH10" s="2"/>
      <c r="AI10" s="2"/>
      <c r="AJ10" s="2"/>
      <c r="AK10" s="2"/>
      <c r="AL10" s="44">
        <f>データ!$U$6</f>
        <v>87584</v>
      </c>
      <c r="AM10" s="44"/>
      <c r="AN10" s="44"/>
      <c r="AO10" s="44"/>
      <c r="AP10" s="44"/>
      <c r="AQ10" s="44"/>
      <c r="AR10" s="44"/>
      <c r="AS10" s="44"/>
      <c r="AT10" s="45">
        <f>データ!$V$6</f>
        <v>146.97</v>
      </c>
      <c r="AU10" s="46"/>
      <c r="AV10" s="46"/>
      <c r="AW10" s="46"/>
      <c r="AX10" s="46"/>
      <c r="AY10" s="46"/>
      <c r="AZ10" s="46"/>
      <c r="BA10" s="46"/>
      <c r="BB10" s="47">
        <f>データ!$W$6</f>
        <v>595.92999999999995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FPfOJeMGeNGd+aZFxsUEgS0fIQBW0SyLOmDDQnrCRA5LSe83eOorDg+u9oX6ANcDYxrbs0GzfYbDzE1P9fTVA==" saltValue="rC8pRbZgNW67lwX1n1EOA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82325</v>
      </c>
      <c r="D6" s="20">
        <f t="shared" si="3"/>
        <v>46</v>
      </c>
      <c r="E6" s="20">
        <f t="shared" si="3"/>
        <v>1</v>
      </c>
      <c r="F6" s="20">
        <f t="shared" si="3"/>
        <v>0</v>
      </c>
      <c r="G6" s="20">
        <f t="shared" si="3"/>
        <v>1</v>
      </c>
      <c r="H6" s="20" t="str">
        <f t="shared" si="3"/>
        <v>茨城県　神栖市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77.760000000000005</v>
      </c>
      <c r="P6" s="21">
        <f t="shared" si="3"/>
        <v>93.62</v>
      </c>
      <c r="Q6" s="21">
        <f t="shared" si="3"/>
        <v>3960</v>
      </c>
      <c r="R6" s="21">
        <f t="shared" si="3"/>
        <v>93786</v>
      </c>
      <c r="S6" s="21">
        <f t="shared" si="3"/>
        <v>146.97</v>
      </c>
      <c r="T6" s="21">
        <f t="shared" si="3"/>
        <v>638.13</v>
      </c>
      <c r="U6" s="21">
        <f t="shared" si="3"/>
        <v>87584</v>
      </c>
      <c r="V6" s="21">
        <f t="shared" si="3"/>
        <v>146.97</v>
      </c>
      <c r="W6" s="21">
        <f t="shared" si="3"/>
        <v>595.92999999999995</v>
      </c>
      <c r="X6" s="22">
        <f>IF(X7="",NA(),X7)</f>
        <v>107.33</v>
      </c>
      <c r="Y6" s="22">
        <f t="shared" ref="Y6:AG6" si="4">IF(Y7="",NA(),Y7)</f>
        <v>107.37</v>
      </c>
      <c r="Z6" s="22">
        <f t="shared" si="4"/>
        <v>106.23</v>
      </c>
      <c r="AA6" s="22">
        <f t="shared" si="4"/>
        <v>106.48</v>
      </c>
      <c r="AB6" s="22">
        <f t="shared" si="4"/>
        <v>103.74</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619.59</v>
      </c>
      <c r="AU6" s="22">
        <f t="shared" ref="AU6:BC6" si="6">IF(AU7="",NA(),AU7)</f>
        <v>639.09</v>
      </c>
      <c r="AV6" s="22">
        <f t="shared" si="6"/>
        <v>357.73</v>
      </c>
      <c r="AW6" s="22">
        <f t="shared" si="6"/>
        <v>512.52</v>
      </c>
      <c r="AX6" s="22">
        <f t="shared" si="6"/>
        <v>474.32</v>
      </c>
      <c r="AY6" s="22">
        <f t="shared" si="6"/>
        <v>350.79</v>
      </c>
      <c r="AZ6" s="22">
        <f t="shared" si="6"/>
        <v>354.57</v>
      </c>
      <c r="BA6" s="22">
        <f t="shared" si="6"/>
        <v>357.74</v>
      </c>
      <c r="BB6" s="22">
        <f t="shared" si="6"/>
        <v>344.88</v>
      </c>
      <c r="BC6" s="22">
        <f t="shared" si="6"/>
        <v>326.02</v>
      </c>
      <c r="BD6" s="21" t="str">
        <f>IF(BD7="","",IF(BD7="-","【-】","【"&amp;SUBSTITUTE(TEXT(BD7,"#,##0.00"),"-","△")&amp;"】"))</f>
        <v>【239.69】</v>
      </c>
      <c r="BE6" s="22">
        <f>IF(BE7="",NA(),BE7)</f>
        <v>178.62</v>
      </c>
      <c r="BF6" s="22">
        <f t="shared" ref="BF6:BN6" si="7">IF(BF7="",NA(),BF7)</f>
        <v>182.2</v>
      </c>
      <c r="BG6" s="22">
        <f t="shared" si="7"/>
        <v>181.98</v>
      </c>
      <c r="BH6" s="22">
        <f t="shared" si="7"/>
        <v>180.47</v>
      </c>
      <c r="BI6" s="22">
        <f t="shared" si="7"/>
        <v>181.85</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90.81</v>
      </c>
      <c r="BQ6" s="22">
        <f t="shared" ref="BQ6:BY6" si="8">IF(BQ7="",NA(),BQ7)</f>
        <v>94.37</v>
      </c>
      <c r="BR6" s="22">
        <f t="shared" si="8"/>
        <v>96.29</v>
      </c>
      <c r="BS6" s="22">
        <f t="shared" si="8"/>
        <v>96.83</v>
      </c>
      <c r="BT6" s="22">
        <f t="shared" si="8"/>
        <v>94.36</v>
      </c>
      <c r="BU6" s="22">
        <f t="shared" si="8"/>
        <v>100.85</v>
      </c>
      <c r="BV6" s="22">
        <f t="shared" si="8"/>
        <v>103.79</v>
      </c>
      <c r="BW6" s="22">
        <f t="shared" si="8"/>
        <v>98.3</v>
      </c>
      <c r="BX6" s="22">
        <f t="shared" si="8"/>
        <v>98.89</v>
      </c>
      <c r="BY6" s="22">
        <f t="shared" si="8"/>
        <v>99.25</v>
      </c>
      <c r="BZ6" s="21" t="str">
        <f>IF(BZ7="","",IF(BZ7="-","【-】","【"&amp;SUBSTITUTE(TEXT(BZ7,"#,##0.00"),"-","△")&amp;"】"))</f>
        <v>【97.59】</v>
      </c>
      <c r="CA6" s="22">
        <f>IF(CA7="",NA(),CA7)</f>
        <v>266.31</v>
      </c>
      <c r="CB6" s="22">
        <f t="shared" ref="CB6:CJ6" si="9">IF(CB7="",NA(),CB7)</f>
        <v>256.41000000000003</v>
      </c>
      <c r="CC6" s="22">
        <f t="shared" si="9"/>
        <v>252.56</v>
      </c>
      <c r="CD6" s="22">
        <f t="shared" si="9"/>
        <v>251.97</v>
      </c>
      <c r="CE6" s="22">
        <f t="shared" si="9"/>
        <v>258.69</v>
      </c>
      <c r="CF6" s="22">
        <f t="shared" si="9"/>
        <v>167.1</v>
      </c>
      <c r="CG6" s="22">
        <f t="shared" si="9"/>
        <v>167.86</v>
      </c>
      <c r="CH6" s="22">
        <f t="shared" si="9"/>
        <v>173.68</v>
      </c>
      <c r="CI6" s="22">
        <f t="shared" si="9"/>
        <v>174.52</v>
      </c>
      <c r="CJ6" s="22">
        <f t="shared" si="9"/>
        <v>178.92</v>
      </c>
      <c r="CK6" s="21" t="str">
        <f>IF(CK7="","",IF(CK7="-","【-】","【"&amp;SUBSTITUTE(TEXT(CK7,"#,##0.00"),"-","△")&amp;"】"))</f>
        <v>【181.66】</v>
      </c>
      <c r="CL6" s="22">
        <f>IF(CL7="",NA(),CL7)</f>
        <v>58.7</v>
      </c>
      <c r="CM6" s="22">
        <f t="shared" ref="CM6:CU6" si="10">IF(CM7="",NA(),CM7)</f>
        <v>60.17</v>
      </c>
      <c r="CN6" s="22">
        <f t="shared" si="10"/>
        <v>61.51</v>
      </c>
      <c r="CO6" s="22">
        <f t="shared" si="10"/>
        <v>60.56</v>
      </c>
      <c r="CP6" s="22">
        <f t="shared" si="10"/>
        <v>59.87</v>
      </c>
      <c r="CQ6" s="22">
        <f t="shared" si="10"/>
        <v>59.91</v>
      </c>
      <c r="CR6" s="22">
        <f t="shared" si="10"/>
        <v>59.4</v>
      </c>
      <c r="CS6" s="22">
        <f t="shared" si="10"/>
        <v>59.24</v>
      </c>
      <c r="CT6" s="22">
        <f t="shared" si="10"/>
        <v>58.77</v>
      </c>
      <c r="CU6" s="22">
        <f t="shared" si="10"/>
        <v>59.17</v>
      </c>
      <c r="CV6" s="21" t="str">
        <f>IF(CV7="","",IF(CV7="-","【-】","【"&amp;SUBSTITUTE(TEXT(CV7,"#,##0.00"),"-","△")&amp;"】"))</f>
        <v>【60.21】</v>
      </c>
      <c r="CW6" s="22">
        <f>IF(CW7="",NA(),CW7)</f>
        <v>89.37</v>
      </c>
      <c r="CX6" s="22">
        <f t="shared" ref="CX6:DF6" si="11">IF(CX7="",NA(),CX7)</f>
        <v>86.21</v>
      </c>
      <c r="CY6" s="22">
        <f t="shared" si="11"/>
        <v>85.5</v>
      </c>
      <c r="CZ6" s="22">
        <f t="shared" si="11"/>
        <v>87.18</v>
      </c>
      <c r="DA6" s="22">
        <f t="shared" si="11"/>
        <v>88.69</v>
      </c>
      <c r="DB6" s="22">
        <f t="shared" si="11"/>
        <v>87.26</v>
      </c>
      <c r="DC6" s="22">
        <f t="shared" si="11"/>
        <v>87.57</v>
      </c>
      <c r="DD6" s="22">
        <f t="shared" si="11"/>
        <v>87.26</v>
      </c>
      <c r="DE6" s="22">
        <f t="shared" si="11"/>
        <v>86.95</v>
      </c>
      <c r="DF6" s="22">
        <f t="shared" si="11"/>
        <v>86.58</v>
      </c>
      <c r="DG6" s="21" t="str">
        <f>IF(DG7="","",IF(DG7="-","【-】","【"&amp;SUBSTITUTE(TEXT(DG7,"#,##0.00"),"-","△")&amp;"】"))</f>
        <v>【89.21】</v>
      </c>
      <c r="DH6" s="22">
        <f>IF(DH7="",NA(),DH7)</f>
        <v>40.4</v>
      </c>
      <c r="DI6" s="22">
        <f t="shared" ref="DI6:DQ6" si="12">IF(DI7="",NA(),DI7)</f>
        <v>40.869999999999997</v>
      </c>
      <c r="DJ6" s="22">
        <f t="shared" si="12"/>
        <v>41.18</v>
      </c>
      <c r="DK6" s="22">
        <f t="shared" si="12"/>
        <v>41.86</v>
      </c>
      <c r="DL6" s="22">
        <f t="shared" si="12"/>
        <v>42.26</v>
      </c>
      <c r="DM6" s="22">
        <f t="shared" si="12"/>
        <v>49.2</v>
      </c>
      <c r="DN6" s="22">
        <f t="shared" si="12"/>
        <v>50.01</v>
      </c>
      <c r="DO6" s="22">
        <f t="shared" si="12"/>
        <v>50.99</v>
      </c>
      <c r="DP6" s="22">
        <f t="shared" si="12"/>
        <v>51.79</v>
      </c>
      <c r="DQ6" s="22">
        <f t="shared" si="12"/>
        <v>52.02</v>
      </c>
      <c r="DR6" s="21" t="str">
        <f>IF(DR7="","",IF(DR7="-","【-】","【"&amp;SUBSTITUTE(TEXT(DR7,"#,##0.00"),"-","△")&amp;"】"))</f>
        <v>【52.41】</v>
      </c>
      <c r="DS6" s="22">
        <f>IF(DS7="",NA(),DS7)</f>
        <v>26.42</v>
      </c>
      <c r="DT6" s="22">
        <f t="shared" ref="DT6:EB6" si="13">IF(DT7="",NA(),DT7)</f>
        <v>29.8</v>
      </c>
      <c r="DU6" s="22">
        <f t="shared" si="13"/>
        <v>29.18</v>
      </c>
      <c r="DV6" s="22">
        <f t="shared" si="13"/>
        <v>29.4</v>
      </c>
      <c r="DW6" s="22">
        <f t="shared" si="13"/>
        <v>28.81</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0.17</v>
      </c>
      <c r="EE6" s="22">
        <f t="shared" ref="EE6:EM6" si="14">IF(EE7="",NA(),EE7)</f>
        <v>0.48</v>
      </c>
      <c r="EF6" s="22">
        <f t="shared" si="14"/>
        <v>0.57999999999999996</v>
      </c>
      <c r="EG6" s="22">
        <f t="shared" si="14"/>
        <v>0.48</v>
      </c>
      <c r="EH6" s="22">
        <f t="shared" si="14"/>
        <v>0.42</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82325</v>
      </c>
      <c r="D7" s="24">
        <v>46</v>
      </c>
      <c r="E7" s="24">
        <v>1</v>
      </c>
      <c r="F7" s="24">
        <v>0</v>
      </c>
      <c r="G7" s="24">
        <v>1</v>
      </c>
      <c r="H7" s="24" t="s">
        <v>92</v>
      </c>
      <c r="I7" s="24" t="s">
        <v>93</v>
      </c>
      <c r="J7" s="24" t="s">
        <v>94</v>
      </c>
      <c r="K7" s="24" t="s">
        <v>95</v>
      </c>
      <c r="L7" s="24" t="s">
        <v>96</v>
      </c>
      <c r="M7" s="24" t="s">
        <v>97</v>
      </c>
      <c r="N7" s="25" t="s">
        <v>98</v>
      </c>
      <c r="O7" s="25">
        <v>77.760000000000005</v>
      </c>
      <c r="P7" s="25">
        <v>93.62</v>
      </c>
      <c r="Q7" s="25">
        <v>3960</v>
      </c>
      <c r="R7" s="25">
        <v>93786</v>
      </c>
      <c r="S7" s="25">
        <v>146.97</v>
      </c>
      <c r="T7" s="25">
        <v>638.13</v>
      </c>
      <c r="U7" s="25">
        <v>87584</v>
      </c>
      <c r="V7" s="25">
        <v>146.97</v>
      </c>
      <c r="W7" s="25">
        <v>595.92999999999995</v>
      </c>
      <c r="X7" s="25">
        <v>107.33</v>
      </c>
      <c r="Y7" s="25">
        <v>107.37</v>
      </c>
      <c r="Z7" s="25">
        <v>106.23</v>
      </c>
      <c r="AA7" s="25">
        <v>106.48</v>
      </c>
      <c r="AB7" s="25">
        <v>103.74</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619.59</v>
      </c>
      <c r="AU7" s="25">
        <v>639.09</v>
      </c>
      <c r="AV7" s="25">
        <v>357.73</v>
      </c>
      <c r="AW7" s="25">
        <v>512.52</v>
      </c>
      <c r="AX7" s="25">
        <v>474.32</v>
      </c>
      <c r="AY7" s="25">
        <v>350.79</v>
      </c>
      <c r="AZ7" s="25">
        <v>354.57</v>
      </c>
      <c r="BA7" s="25">
        <v>357.74</v>
      </c>
      <c r="BB7" s="25">
        <v>344.88</v>
      </c>
      <c r="BC7" s="25">
        <v>326.02</v>
      </c>
      <c r="BD7" s="25">
        <v>239.69</v>
      </c>
      <c r="BE7" s="25">
        <v>178.62</v>
      </c>
      <c r="BF7" s="25">
        <v>182.2</v>
      </c>
      <c r="BG7" s="25">
        <v>181.98</v>
      </c>
      <c r="BH7" s="25">
        <v>180.47</v>
      </c>
      <c r="BI7" s="25">
        <v>181.85</v>
      </c>
      <c r="BJ7" s="25">
        <v>322.92</v>
      </c>
      <c r="BK7" s="25">
        <v>303.45999999999998</v>
      </c>
      <c r="BL7" s="25">
        <v>307.27999999999997</v>
      </c>
      <c r="BM7" s="25">
        <v>304.02</v>
      </c>
      <c r="BN7" s="25">
        <v>300.54000000000002</v>
      </c>
      <c r="BO7" s="25">
        <v>264.86</v>
      </c>
      <c r="BP7" s="25">
        <v>90.81</v>
      </c>
      <c r="BQ7" s="25">
        <v>94.37</v>
      </c>
      <c r="BR7" s="25">
        <v>96.29</v>
      </c>
      <c r="BS7" s="25">
        <v>96.83</v>
      </c>
      <c r="BT7" s="25">
        <v>94.36</v>
      </c>
      <c r="BU7" s="25">
        <v>100.85</v>
      </c>
      <c r="BV7" s="25">
        <v>103.79</v>
      </c>
      <c r="BW7" s="25">
        <v>98.3</v>
      </c>
      <c r="BX7" s="25">
        <v>98.89</v>
      </c>
      <c r="BY7" s="25">
        <v>99.25</v>
      </c>
      <c r="BZ7" s="25">
        <v>97.59</v>
      </c>
      <c r="CA7" s="25">
        <v>266.31</v>
      </c>
      <c r="CB7" s="25">
        <v>256.41000000000003</v>
      </c>
      <c r="CC7" s="25">
        <v>252.56</v>
      </c>
      <c r="CD7" s="25">
        <v>251.97</v>
      </c>
      <c r="CE7" s="25">
        <v>258.69</v>
      </c>
      <c r="CF7" s="25">
        <v>167.1</v>
      </c>
      <c r="CG7" s="25">
        <v>167.86</v>
      </c>
      <c r="CH7" s="25">
        <v>173.68</v>
      </c>
      <c r="CI7" s="25">
        <v>174.52</v>
      </c>
      <c r="CJ7" s="25">
        <v>178.92</v>
      </c>
      <c r="CK7" s="25">
        <v>181.66</v>
      </c>
      <c r="CL7" s="25">
        <v>58.7</v>
      </c>
      <c r="CM7" s="25">
        <v>60.17</v>
      </c>
      <c r="CN7" s="25">
        <v>61.51</v>
      </c>
      <c r="CO7" s="25">
        <v>60.56</v>
      </c>
      <c r="CP7" s="25">
        <v>59.87</v>
      </c>
      <c r="CQ7" s="25">
        <v>59.91</v>
      </c>
      <c r="CR7" s="25">
        <v>59.4</v>
      </c>
      <c r="CS7" s="25">
        <v>59.24</v>
      </c>
      <c r="CT7" s="25">
        <v>58.77</v>
      </c>
      <c r="CU7" s="25">
        <v>59.17</v>
      </c>
      <c r="CV7" s="25">
        <v>60.21</v>
      </c>
      <c r="CW7" s="25">
        <v>89.37</v>
      </c>
      <c r="CX7" s="25">
        <v>86.21</v>
      </c>
      <c r="CY7" s="25">
        <v>85.5</v>
      </c>
      <c r="CZ7" s="25">
        <v>87.18</v>
      </c>
      <c r="DA7" s="25">
        <v>88.69</v>
      </c>
      <c r="DB7" s="25">
        <v>87.26</v>
      </c>
      <c r="DC7" s="25">
        <v>87.57</v>
      </c>
      <c r="DD7" s="25">
        <v>87.26</v>
      </c>
      <c r="DE7" s="25">
        <v>86.95</v>
      </c>
      <c r="DF7" s="25">
        <v>86.58</v>
      </c>
      <c r="DG7" s="25">
        <v>89.21</v>
      </c>
      <c r="DH7" s="25">
        <v>40.4</v>
      </c>
      <c r="DI7" s="25">
        <v>40.869999999999997</v>
      </c>
      <c r="DJ7" s="25">
        <v>41.18</v>
      </c>
      <c r="DK7" s="25">
        <v>41.86</v>
      </c>
      <c r="DL7" s="25">
        <v>42.26</v>
      </c>
      <c r="DM7" s="25">
        <v>49.2</v>
      </c>
      <c r="DN7" s="25">
        <v>50.01</v>
      </c>
      <c r="DO7" s="25">
        <v>50.99</v>
      </c>
      <c r="DP7" s="25">
        <v>51.79</v>
      </c>
      <c r="DQ7" s="25">
        <v>52.02</v>
      </c>
      <c r="DR7" s="25">
        <v>52.41</v>
      </c>
      <c r="DS7" s="25">
        <v>26.42</v>
      </c>
      <c r="DT7" s="25">
        <v>29.8</v>
      </c>
      <c r="DU7" s="25">
        <v>29.18</v>
      </c>
      <c r="DV7" s="25">
        <v>29.4</v>
      </c>
      <c r="DW7" s="25">
        <v>28.81</v>
      </c>
      <c r="DX7" s="25">
        <v>18.329999999999998</v>
      </c>
      <c r="DY7" s="25">
        <v>20.27</v>
      </c>
      <c r="DZ7" s="25">
        <v>21.69</v>
      </c>
      <c r="EA7" s="25">
        <v>23.19</v>
      </c>
      <c r="EB7" s="25">
        <v>24.61</v>
      </c>
      <c r="EC7" s="25">
        <v>26.78</v>
      </c>
      <c r="ED7" s="25">
        <v>0.17</v>
      </c>
      <c r="EE7" s="25">
        <v>0.48</v>
      </c>
      <c r="EF7" s="25">
        <v>0.57999999999999996</v>
      </c>
      <c r="EG7" s="25">
        <v>0.48</v>
      </c>
      <c r="EH7" s="25">
        <v>0.42</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菊池　南</cp:lastModifiedBy>
  <cp:lastPrinted>2026-01-20T05:53:55Z</cp:lastPrinted>
  <dcterms:created xsi:type="dcterms:W3CDTF">2025-12-12T09:13:04Z</dcterms:created>
  <dcterms:modified xsi:type="dcterms:W3CDTF">2026-02-26T07:08:10Z</dcterms:modified>
  <cp:category>
  </cp:category>
</cp:coreProperties>
</file>