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8F0128C6-6215-4DDA-BE51-27CC668A4546}" xr6:coauthVersionLast="47" xr6:coauthVersionMax="47" xr10:uidLastSave="{00000000-0000-0000-0000-000000000000}"/>
  <workbookProtection workbookAlgorithmName="SHA-512" workbookHashValue="rf7YhgokDhmk+w1Q2uobBE8ZNP4R/ZiZjxeSl24/v8hOA28j8hW9q5yD3eEkBiaig/c86n01tJQvd//wUX0LGQ==" workbookSaltValue="E3pgZu9zo3H/dNbzaThqf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W10" i="4"/>
  <c r="BB8" i="4"/>
  <c r="B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<sst xmlns="http://schemas.openxmlformats.org/spreadsheetml/2006/main" count="231" uniqueCount="116">
  <si>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</si>
  <si>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</si>
  <si>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</si>
  <si>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</si>
  <si>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</si>
  <si>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</si>
  <si>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</si>
  <si>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</si>
  <si>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</si>
  <si>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</si>
  <si>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</si>
  <si>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</si>
  <si>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</si>
  <si>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</si>
  <si>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</si>
  <si>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</si>
  <si>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</si>
  <si>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</si>
  <si>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</si>
  <si>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</si>
  <si>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</si>
  <si>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</si>
  <si>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</si>
  <si>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</si>
  <si>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</si>
  <si>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</si>
  <si>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</si>
  <si>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</si>
  <si>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</si>
  <si>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</si>
  <si>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</si>
  <si>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</si>
  <si>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</si>
  <si>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</si>
  <si>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</si>
  <si>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</si>
  <si>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</si>
  <si>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</si>
  <si>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</si>
  <si>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</si>
  <si>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</si>
  <si>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</si>
  <si>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</si>
  <si>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</si>
  <si>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</si>
  <si>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</si>
  <si>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</si>
  <si>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</si>
  <si>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</si>
  <si>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</si>
  <si>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</si>
  <si>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</si>
  <si>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</si>
  <si>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</si>
  <si>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</si>
  <si>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</si>
  <si>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</si>
  <si>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</si>
  <si>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</si>
  <si>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</si>
  <si>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</si>
  <si>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</si>
  <si>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</si>
  <si>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</si>
  <si>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</si>
  <si>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</si>
  <si>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</si>
  <si>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</si>
  <si>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</si>
  <si>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</si>
  <si>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</si>
  <si>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</si>
  <si>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</si>
  <si>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</si>
  <si>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</si>
  <si>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</si>
  <si>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</si>
  <si>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</si>
  <si>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</si>
  <si>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</si>
  <si>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</si>
  <si>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</si>
  <si>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</si>
  <si>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</si>
  <si>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</si>
  <si>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</si>
  <si>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</si>
  <si>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</si>
  <si>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</si>
  <si>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</si>
  <si>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</si>
  <si>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</si>
  <si>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</si>
  <si>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</si>
  <si>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</si>
  <si>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</si>
  <si>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坂東市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</si>
  <si>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</si>
  <si>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</si>
  <si>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</si>
  <si>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</si>
  <si>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</si>
  <si>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</si>
  <si>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</si>
  <si>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</si>
  <si>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</si>
  <si>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</si>
  <si>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</si>
  <si>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</si>
  <si>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</si>
  <si>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</si>
  <si>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</si>
  <si>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</si>
  <si>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①有形固定資産減価償却率について、令和２年度から法適用企業となったことから数値としては小さいが、個々の耐用年数に留意する必要がある。　
②管渠老朽化率③管渠改善率について、管渠の耐用年数が到来しているものがないためゼロとなっている。今後は、管渠の耐用年数も考慮しながらストックマネジメント計画に基づく長期的な更新投資を進めていく。</t>
    <phoneticPr fontId="4"/>
  </si>
  <si>
    <t xml:space="preserve">坂東市下水道事業は、令和２年度より公営企業会計へ移行したことにより、更なる経営の健全・効率化が求められているが、急速な人口減少、施設の老朽化、公営企業における人材確保の困難、不安定な営業費用の増加という四つの主な課題に直面している。
これらの課題に対し今後は経営戦略に沿って、収益向上と費用削減を徹底し、接続率向上や業務改善を図るとともに適正な料金体系を検討し効果的かつ持続的な経営に努めていく。施設施設等についてもストックマネジメント計画に基づく、計画的な修繕により長寿命化を図っていく。維持管理と更新を計画的に実施し、長寿命化と予防保全を強化していく。
 </t>
    <phoneticPr fontId="4"/>
  </si>
  <si>
    <t>①経常収支比率について、100％を上回っているが、主要因は一般会計補助金による収入である。また費用を収益が上回った部分のほとんどが、企業債償還金などの資本的支出の補填財源として利用されているため、内部留保資金が少ない。人口減による使用料収入の減や維持管理費の増加が見込まれることから、長期的な視点に立った収益の向上と費用の削減等経営改善に努める。
②累積欠損金比率について、0％であるが収支が合わない部分については一般会計補助金に依存しているためである。
③流動比率について、流動負債は主に企業債であり、現状は一般会計補助金により支払能力は確保されている。
④企業債残高対事業規模比率について、類似団体平均値と比較して高い水準値であるが、新規借り入れの抑制に努める。
⑤経費回収率について、前年度比1.64％増の91.78％と類似団体平均値を上回っているが、物価高騰の影響を受けているため、今後も経費削減、料金改定の検討を行い、健全経営に努める。
⑥汚水処理原価について、類似団体平均値を下回っており、おおむね効果的な汚水処理が行われていると判断できる。今後も接続率向上に努め、原価費用の抑制のため適正な投資・維持管理に努めていく。
⑦施設利用率について、類似団体平均を下回っている。今後も接続率の向上に努めていく。
⑧水洗化率について、類似団体の平均を下回っている。戸別訪問等により接続を促進し、接続率の向上に努めていく。</t>
    <rPh sb="345" eb="348">
      <t>ゼンネンド</t>
    </rPh>
    <rPh sb="348" eb="349">
      <t>ヒ</t>
    </rPh>
    <rPh sb="354" eb="355">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</si>
</sst>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DB-4474-83B7-4C922156E9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DEDB-4474-83B7-4C922156E9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43.26</c:v>
                </c:pt>
                <c:pt idx="1">
                  <c:v>46.68</c:v>
                </c:pt>
                <c:pt idx="2">
                  <c:v>48.3</c:v>
                </c:pt>
                <c:pt idx="3">
                  <c:v>47.58</c:v>
                </c:pt>
                <c:pt idx="4">
                  <c:v>42.7</c:v>
                </c:pt>
              </c:numCache>
            </c:numRef>
          </c:val>
          <c:extLst>
            <c:ext xmlns:c16="http://schemas.microsoft.com/office/drawing/2014/chart" uri="{C3380CC4-5D6E-409C-BE32-E72D297353CC}">
              <c16:uniqueId val="{00000000-735E-4D35-B5AB-740BDC0688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54.86</c:v>
                </c:pt>
                <c:pt idx="3">
                  <c:v>55.04</c:v>
                </c:pt>
                <c:pt idx="4">
                  <c:v>53.26</c:v>
                </c:pt>
              </c:numCache>
            </c:numRef>
          </c:val>
          <c:smooth val="0"/>
          <c:extLst>
            <c:ext xmlns:c16="http://schemas.microsoft.com/office/drawing/2014/chart" uri="{C3380CC4-5D6E-409C-BE32-E72D297353CC}">
              <c16:uniqueId val="{00000001-735E-4D35-B5AB-740BDC0688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83.67</c:v>
                </c:pt>
                <c:pt idx="1">
                  <c:v>83.99</c:v>
                </c:pt>
                <c:pt idx="2">
                  <c:v>84.26</c:v>
                </c:pt>
                <c:pt idx="3">
                  <c:v>84.49</c:v>
                </c:pt>
                <c:pt idx="4">
                  <c:v>84.75</c:v>
                </c:pt>
              </c:numCache>
            </c:numRef>
          </c:val>
          <c:extLst>
            <c:ext xmlns:c16="http://schemas.microsoft.com/office/drawing/2014/chart" uri="{C3380CC4-5D6E-409C-BE32-E72D297353CC}">
              <c16:uniqueId val="{00000000-1A9D-401E-B949-C3D63EC300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91.37</c:v>
                </c:pt>
                <c:pt idx="3">
                  <c:v>91.92</c:v>
                </c:pt>
                <c:pt idx="4">
                  <c:v>91.12</c:v>
                </c:pt>
              </c:numCache>
            </c:numRef>
          </c:val>
          <c:smooth val="0"/>
          <c:extLst>
            <c:ext xmlns:c16="http://schemas.microsoft.com/office/drawing/2014/chart" uri="{C3380CC4-5D6E-409C-BE32-E72D297353CC}">
              <c16:uniqueId val="{00000001-1A9D-401E-B949-C3D63EC300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112.41</c:v>
                </c:pt>
                <c:pt idx="1">
                  <c:v>118.36</c:v>
                </c:pt>
                <c:pt idx="2">
                  <c:v>109.76</c:v>
                </c:pt>
                <c:pt idx="3">
                  <c:v>106.2</c:v>
                </c:pt>
                <c:pt idx="4">
                  <c:v>103.66</c:v>
                </c:pt>
              </c:numCache>
            </c:numRef>
          </c:val>
          <c:extLst>
            <c:ext xmlns:c16="http://schemas.microsoft.com/office/drawing/2014/chart" uri="{C3380CC4-5D6E-409C-BE32-E72D297353CC}">
              <c16:uniqueId val="{00000000-3091-49C7-8EF9-690DB458A3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105.35</c:v>
                </c:pt>
                <c:pt idx="3">
                  <c:v>106.8</c:v>
                </c:pt>
                <c:pt idx="4">
                  <c:v>104.65</c:v>
                </c:pt>
              </c:numCache>
            </c:numRef>
          </c:val>
          <c:smooth val="0"/>
          <c:extLst>
            <c:ext xmlns:c16="http://schemas.microsoft.com/office/drawing/2014/chart" uri="{C3380CC4-5D6E-409C-BE32-E72D297353CC}">
              <c16:uniqueId val="{00000001-3091-49C7-8EF9-690DB458A3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3.23</c:v>
                </c:pt>
                <c:pt idx="1">
                  <c:v>6.33</c:v>
                </c:pt>
                <c:pt idx="2">
                  <c:v>9.3800000000000008</c:v>
                </c:pt>
                <c:pt idx="3">
                  <c:v>12</c:v>
                </c:pt>
                <c:pt idx="4">
                  <c:v>15.4</c:v>
                </c:pt>
              </c:numCache>
            </c:numRef>
          </c:val>
          <c:extLst>
            <c:ext xmlns:c16="http://schemas.microsoft.com/office/drawing/2014/chart" uri="{C3380CC4-5D6E-409C-BE32-E72D297353CC}">
              <c16:uniqueId val="{00000000-9F24-483E-9723-4EF1C6ED1E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29.42</c:v>
                </c:pt>
                <c:pt idx="3">
                  <c:v>31.14</c:v>
                </c:pt>
                <c:pt idx="4">
                  <c:v>33.11</c:v>
                </c:pt>
              </c:numCache>
            </c:numRef>
          </c:val>
          <c:smooth val="0"/>
          <c:extLst>
            <c:ext xmlns:c16="http://schemas.microsoft.com/office/drawing/2014/chart" uri="{C3380CC4-5D6E-409C-BE32-E72D297353CC}">
              <c16:uniqueId val="{00000001-9F24-483E-9723-4EF1C6ED1E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EB-40D0-9BFC-43D9FB1517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0.74</c:v>
                </c:pt>
                <c:pt idx="3" formatCode="#,##0.00;&quot;△&quot;#,##0.00;&quot;-&quot;">
                  <c:v>0.76</c:v>
                </c:pt>
                <c:pt idx="4" formatCode="#,##0.00;&quot;△&quot;#,##0.00;&quot;-&quot;">
                  <c:v>0.94</c:v>
                </c:pt>
              </c:numCache>
            </c:numRef>
          </c:val>
          <c:smooth val="0"/>
          <c:extLst>
            <c:ext xmlns:c16="http://schemas.microsoft.com/office/drawing/2014/chart" uri="{C3380CC4-5D6E-409C-BE32-E72D297353CC}">
              <c16:uniqueId val="{00000001-8EEB-40D0-9BFC-43D9FB1517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04-42CD-81D1-87A3B5A61F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26.07</c:v>
                </c:pt>
                <c:pt idx="3">
                  <c:v>26.89</c:v>
                </c:pt>
                <c:pt idx="4">
                  <c:v>23.18</c:v>
                </c:pt>
              </c:numCache>
            </c:numRef>
          </c:val>
          <c:smooth val="0"/>
          <c:extLst>
            <c:ext xmlns:c16="http://schemas.microsoft.com/office/drawing/2014/chart" uri="{C3380CC4-5D6E-409C-BE32-E72D297353CC}">
              <c16:uniqueId val="{00000001-FD04-42CD-81D1-87A3B5A61F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51.65</c:v>
                </c:pt>
                <c:pt idx="1">
                  <c:v>63.92</c:v>
                </c:pt>
                <c:pt idx="2">
                  <c:v>76.38</c:v>
                </c:pt>
                <c:pt idx="3">
                  <c:v>93.76</c:v>
                </c:pt>
                <c:pt idx="4">
                  <c:v>107.73</c:v>
                </c:pt>
              </c:numCache>
            </c:numRef>
          </c:val>
          <c:extLst>
            <c:ext xmlns:c16="http://schemas.microsoft.com/office/drawing/2014/chart" uri="{C3380CC4-5D6E-409C-BE32-E72D297353CC}">
              <c16:uniqueId val="{00000000-ABC0-40EF-8678-DED037D8B1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65.87</c:v>
                </c:pt>
                <c:pt idx="3">
                  <c:v>77.260000000000005</c:v>
                </c:pt>
                <c:pt idx="4">
                  <c:v>80.010000000000005</c:v>
                </c:pt>
              </c:numCache>
            </c:numRef>
          </c:val>
          <c:smooth val="0"/>
          <c:extLst>
            <c:ext xmlns:c16="http://schemas.microsoft.com/office/drawing/2014/chart" uri="{C3380CC4-5D6E-409C-BE32-E72D297353CC}">
              <c16:uniqueId val="{00000001-ABC0-40EF-8678-DED037D8B1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902.9</c:v>
                </c:pt>
                <c:pt idx="1">
                  <c:v>1003.89</c:v>
                </c:pt>
                <c:pt idx="2">
                  <c:v>964.08</c:v>
                </c:pt>
                <c:pt idx="3">
                  <c:v>952.79</c:v>
                </c:pt>
                <c:pt idx="4">
                  <c:v>1011.82</c:v>
                </c:pt>
              </c:numCache>
            </c:numRef>
          </c:val>
          <c:extLst>
            <c:ext xmlns:c16="http://schemas.microsoft.com/office/drawing/2014/chart" uri="{C3380CC4-5D6E-409C-BE32-E72D297353CC}">
              <c16:uniqueId val="{00000000-995A-46FE-B1E8-6CB105C102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742.08</c:v>
                </c:pt>
                <c:pt idx="3">
                  <c:v>730.84</c:v>
                </c:pt>
                <c:pt idx="4">
                  <c:v>706.45</c:v>
                </c:pt>
              </c:numCache>
            </c:numRef>
          </c:val>
          <c:smooth val="0"/>
          <c:extLst>
            <c:ext xmlns:c16="http://schemas.microsoft.com/office/drawing/2014/chart" uri="{C3380CC4-5D6E-409C-BE32-E72D297353CC}">
              <c16:uniqueId val="{00000001-995A-46FE-B1E8-6CB105C102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90.14</c:v>
                </c:pt>
                <c:pt idx="4">
                  <c:v>91.78</c:v>
                </c:pt>
              </c:numCache>
            </c:numRef>
          </c:val>
          <c:extLst>
            <c:ext xmlns:c16="http://schemas.microsoft.com/office/drawing/2014/chart" uri="{C3380CC4-5D6E-409C-BE32-E72D297353CC}">
              <c16:uniqueId val="{00000000-D1F5-45E0-8277-93BE68EE7F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86.51</c:v>
                </c:pt>
                <c:pt idx="3">
                  <c:v>89.17</c:v>
                </c:pt>
                <c:pt idx="4">
                  <c:v>85.67</c:v>
                </c:pt>
              </c:numCache>
            </c:numRef>
          </c:val>
          <c:smooth val="0"/>
          <c:extLst>
            <c:ext xmlns:c16="http://schemas.microsoft.com/office/drawing/2014/chart" uri="{C3380CC4-5D6E-409C-BE32-E72D297353CC}">
              <c16:uniqueId val="{00000001-D1F5-45E0-8277-93BE68EE7F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161.86000000000001</c:v>
                </c:pt>
                <c:pt idx="1">
                  <c:v>162.91</c:v>
                </c:pt>
                <c:pt idx="2">
                  <c:v>163.31</c:v>
                </c:pt>
                <c:pt idx="3">
                  <c:v>181.65</c:v>
                </c:pt>
                <c:pt idx="4">
                  <c:v>162.80000000000001</c:v>
                </c:pt>
              </c:numCache>
            </c:numRef>
          </c:val>
          <c:extLst>
            <c:ext xmlns:c16="http://schemas.microsoft.com/office/drawing/2014/chart" uri="{C3380CC4-5D6E-409C-BE32-E72D297353CC}">
              <c16:uniqueId val="{00000000-F0AD-488C-9E22-4586D89983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188.24</c:v>
                </c:pt>
                <c:pt idx="3">
                  <c:v>184.85</c:v>
                </c:pt>
                <c:pt idx="4">
                  <c:v>194.78</c:v>
                </c:pt>
              </c:numCache>
            </c:numRef>
          </c:val>
          <c:smooth val="0"/>
          <c:extLst>
            <c:ext xmlns:c16="http://schemas.microsoft.com/office/drawing/2014/chart" uri="{C3380CC4-5D6E-409C-BE32-E72D297353CC}">
              <c16:uniqueId val="{00000001-F0AD-488C-9E22-4586D89983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58"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茨城県　坂東市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71" t="str">
        <f>データ!$M$6</f>
        <v>非設置</v>
      </c>
      <c r="AE8" s="71"/>
      <c r="AF8" s="71"/>
      <c r="AG8" s="71"/>
      <c r="AH8" s="71"/>
      <c r="AI8" s="71"/>
      <c r="AJ8" s="71"/>
      <c r="AK8" s="3"/>
      <c r="AL8" s="50">
        <f>データ!S6</f>
        <v>52143</v>
      </c>
      <c r="AM8" s="50"/>
      <c r="AN8" s="50"/>
      <c r="AO8" s="50"/>
      <c r="AP8" s="50"/>
      <c r="AQ8" s="50"/>
      <c r="AR8" s="50"/>
      <c r="AS8" s="50"/>
      <c r="AT8" s="51">
        <f>データ!T6</f>
        <v>123.03</v>
      </c>
      <c r="AU8" s="51"/>
      <c r="AV8" s="51"/>
      <c r="AW8" s="51"/>
      <c r="AX8" s="51"/>
      <c r="AY8" s="51"/>
      <c r="AZ8" s="51"/>
      <c r="BA8" s="51"/>
      <c r="BB8" s="51">
        <f>データ!U6</f>
        <v>423.82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78.680000000000007</v>
      </c>
      <c r="J10" s="51"/>
      <c r="K10" s="51"/>
      <c r="L10" s="51"/>
      <c r="M10" s="51"/>
      <c r="N10" s="51"/>
      <c r="O10" s="51"/>
      <c r="P10" s="51">
        <f>データ!P6</f>
        <v>30.22</v>
      </c>
      <c r="Q10" s="51"/>
      <c r="R10" s="51"/>
      <c r="S10" s="51"/>
      <c r="T10" s="51"/>
      <c r="U10" s="51"/>
      <c r="V10" s="51"/>
      <c r="W10" s="51">
        <f>データ!Q6</f>
        <v>81.91</v>
      </c>
      <c r="X10" s="51"/>
      <c r="Y10" s="51"/>
      <c r="Z10" s="51"/>
      <c r="AA10" s="51"/>
      <c r="AB10" s="51"/>
      <c r="AC10" s="51"/>
      <c r="AD10" s="50">
        <f>データ!R6</f>
        <v>3100</v>
      </c>
      <c r="AE10" s="50"/>
      <c r="AF10" s="50"/>
      <c r="AG10" s="50"/>
      <c r="AH10" s="50"/>
      <c r="AI10" s="50"/>
      <c r="AJ10" s="50"/>
      <c r="AK10" s="2"/>
      <c r="AL10" s="50">
        <f>データ!V6</f>
        <v>15693</v>
      </c>
      <c r="AM10" s="50"/>
      <c r="AN10" s="50"/>
      <c r="AO10" s="50"/>
      <c r="AP10" s="50"/>
      <c r="AQ10" s="50"/>
      <c r="AR10" s="50"/>
      <c r="AS10" s="50"/>
      <c r="AT10" s="51">
        <f>データ!W6</f>
        <v>6.45</v>
      </c>
      <c r="AU10" s="51"/>
      <c r="AV10" s="51"/>
      <c r="AW10" s="51"/>
      <c r="AX10" s="51"/>
      <c r="AY10" s="51"/>
      <c r="AZ10" s="51"/>
      <c r="BA10" s="51"/>
      <c r="BB10" s="51">
        <f>データ!X6</f>
        <v>2433.02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5"/>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5"/>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5"/>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5"/>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5"/>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5"/>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5"/>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5"/>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5"/>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5"/>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5"/>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5"/>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5"/>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5"/>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5"/>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3ZlTc2fsSGtex+XiW35V1O4ROzG9s9oe+rC55RG5Upc/T4j0LfDUjT6PE7rD3rXneSdH5UNQKpE6xYYRlILTA==" saltValue="s4NkLw3agIH38uwow/EA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82287</v>
      </c>
      <c r="D6" s="19">
        <f t="shared" si="3"/>
        <v>46</v>
      </c>
      <c r="E6" s="19">
        <f t="shared" si="3"/>
        <v>17</v>
      </c>
      <c r="F6" s="19">
        <f t="shared" si="3"/>
        <v>1</v>
      </c>
      <c r="G6" s="19">
        <f t="shared" si="3"/>
        <v>0</v>
      </c>
      <c r="H6" s="19" t="str">
        <f t="shared" si="3"/>
        <v>茨城県　坂東市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78.680000000000007</v>
      </c>
      <c r="P6" s="20">
        <f t="shared" si="3"/>
        <v>30.22</v>
      </c>
      <c r="Q6" s="20">
        <f t="shared" si="3"/>
        <v>81.91</v>
      </c>
      <c r="R6" s="20">
        <f t="shared" si="3"/>
        <v>3100</v>
      </c>
      <c r="S6" s="20">
        <f t="shared" si="3"/>
        <v>52143</v>
      </c>
      <c r="T6" s="20">
        <f t="shared" si="3"/>
        <v>123.03</v>
      </c>
      <c r="U6" s="20">
        <f t="shared" si="3"/>
        <v>423.82</v>
      </c>
      <c r="V6" s="20">
        <f t="shared" si="3"/>
        <v>15693</v>
      </c>
      <c r="W6" s="20">
        <f t="shared" si="3"/>
        <v>6.45</v>
      </c>
      <c r="X6" s="20">
        <f t="shared" si="3"/>
        <v>2433.02</v>
      </c>
      <c r="Y6" s="21">
        <f>IF(Y7="",NA(),Y7)</f>
        <v>112.41</v>
      </c>
      <c r="Z6" s="21">
        <f t="shared" ref="Z6:AH6" si="4">IF(Z7="",NA(),Z7)</f>
        <v>118.36</v>
      </c>
      <c r="AA6" s="21">
        <f t="shared" si="4"/>
        <v>109.76</v>
      </c>
      <c r="AB6" s="21">
        <f t="shared" si="4"/>
        <v>106.2</v>
      </c>
      <c r="AC6" s="21">
        <f t="shared" si="4"/>
        <v>103.66</v>
      </c>
      <c r="AD6" s="21">
        <f t="shared" si="4"/>
        <v>107.81</v>
      </c>
      <c r="AE6" s="21">
        <f t="shared" si="4"/>
        <v>107.54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26.07</v>
      </c>
      <c r="AR6" s="21">
        <f t="shared" si="5"/>
        <v>26.89</v>
      </c>
      <c r="AS6" s="21">
        <f t="shared" si="5"/>
        <v>23.18</v>
      </c>
      <c r="AT6" s="20" t="str">
        <f>IF(AT7="","",IF(AT7="-","【-】","【"&amp;SUBSTITUTE(TEXT(AT7,"#,##0.00"),"-","△")&amp;"】"))</f>
        <v>【3.12】</v>
      </c>
      <c r="AU6" s="21">
        <f>IF(AU7="",NA(),AU7)</f>
        <v>51.65</v>
      </c>
      <c r="AV6" s="21">
        <f t="shared" ref="AV6:BD6" si="6">IF(AV7="",NA(),AV7)</f>
        <v>63.92</v>
      </c>
      <c r="AW6" s="21">
        <f t="shared" si="6"/>
        <v>76.38</v>
      </c>
      <c r="AX6" s="21">
        <f t="shared" si="6"/>
        <v>93.76</v>
      </c>
      <c r="AY6" s="21">
        <f t="shared" si="6"/>
        <v>107.73</v>
      </c>
      <c r="AZ6" s="21">
        <f t="shared" si="6"/>
        <v>48.56</v>
      </c>
      <c r="BA6" s="21">
        <f t="shared" si="6"/>
        <v>47.58</v>
      </c>
      <c r="BB6" s="21">
        <f t="shared" si="6"/>
        <v>65.87</v>
      </c>
      <c r="BC6" s="21">
        <f t="shared" si="6"/>
        <v>77.260000000000005</v>
      </c>
      <c r="BD6" s="21">
        <f t="shared" si="6"/>
        <v>80.010000000000005</v>
      </c>
      <c r="BE6" s="20" t="str">
        <f>IF(BE7="","",IF(BE7="-","【-】","【"&amp;SUBSTITUTE(TEXT(BE7,"#,##0.00"),"-","△")&amp;"】"))</f>
        <v>【82.75】</v>
      </c>
      <c r="BF6" s="21">
        <f>IF(BF7="",NA(),BF7)</f>
        <v>902.9</v>
      </c>
      <c r="BG6" s="21">
        <f t="shared" ref="BG6:BO6" si="7">IF(BG7="",NA(),BG7)</f>
        <v>1003.89</v>
      </c>
      <c r="BH6" s="21">
        <f t="shared" si="7"/>
        <v>964.08</v>
      </c>
      <c r="BI6" s="21">
        <f t="shared" si="7"/>
        <v>952.79</v>
      </c>
      <c r="BJ6" s="21">
        <f t="shared" si="7"/>
        <v>1011.82</v>
      </c>
      <c r="BK6" s="21">
        <f t="shared" si="7"/>
        <v>1245.0999999999999</v>
      </c>
      <c r="BL6" s="21">
        <f t="shared" si="7"/>
        <v>1108.8</v>
      </c>
      <c r="BM6" s="21">
        <f t="shared" si="7"/>
        <v>742.08</v>
      </c>
      <c r="BN6" s="21">
        <f t="shared" si="7"/>
        <v>730.84</v>
      </c>
      <c r="BO6" s="21">
        <f t="shared" si="7"/>
        <v>706.45</v>
      </c>
      <c r="BP6" s="20" t="str">
        <f>IF(BP7="","",IF(BP7="-","【-】","【"&amp;SUBSTITUTE(TEXT(BP7,"#,##0.00"),"-","△")&amp;"】"))</f>
        <v>【602.56】</v>
      </c>
      <c r="BQ6" s="21">
        <f>IF(BQ7="",NA(),BQ7)</f>
        <v>100</v>
      </c>
      <c r="BR6" s="21">
        <f t="shared" ref="BR6:BZ6" si="8">IF(BR7="",NA(),BR7)</f>
        <v>100</v>
      </c>
      <c r="BS6" s="21">
        <f t="shared" si="8"/>
        <v>100</v>
      </c>
      <c r="BT6" s="21">
        <f t="shared" si="8"/>
        <v>90.14</v>
      </c>
      <c r="BU6" s="21">
        <f t="shared" si="8"/>
        <v>91.78</v>
      </c>
      <c r="BV6" s="21">
        <f t="shared" si="8"/>
        <v>79.77</v>
      </c>
      <c r="BW6" s="21">
        <f t="shared" si="8"/>
        <v>79.63</v>
      </c>
      <c r="BX6" s="21">
        <f t="shared" si="8"/>
        <v>86.51</v>
      </c>
      <c r="BY6" s="21">
        <f t="shared" si="8"/>
        <v>89.17</v>
      </c>
      <c r="BZ6" s="21">
        <f t="shared" si="8"/>
        <v>85.67</v>
      </c>
      <c r="CA6" s="20" t="str">
        <f>IF(CA7="","",IF(CA7="-","【-】","【"&amp;SUBSTITUTE(TEXT(CA7,"#,##0.00"),"-","△")&amp;"】"))</f>
        <v>【97.94】</v>
      </c>
      <c r="CB6" s="21">
        <f>IF(CB7="",NA(),CB7)</f>
        <v>161.86000000000001</v>
      </c>
      <c r="CC6" s="21">
        <f t="shared" ref="CC6:CK6" si="9">IF(CC7="",NA(),CC7)</f>
        <v>162.91</v>
      </c>
      <c r="CD6" s="21">
        <f t="shared" si="9"/>
        <v>163.31</v>
      </c>
      <c r="CE6" s="21">
        <f t="shared" si="9"/>
        <v>181.65</v>
      </c>
      <c r="CF6" s="21">
        <f t="shared" si="9"/>
        <v>162.80000000000001</v>
      </c>
      <c r="CG6" s="21">
        <f t="shared" si="9"/>
        <v>214.56</v>
      </c>
      <c r="CH6" s="21">
        <f t="shared" si="9"/>
        <v>213.66</v>
      </c>
      <c r="CI6" s="21">
        <f t="shared" si="9"/>
        <v>188.24</v>
      </c>
      <c r="CJ6" s="21">
        <f t="shared" si="9"/>
        <v>184.85</v>
      </c>
      <c r="CK6" s="21">
        <f t="shared" si="9"/>
        <v>194.78</v>
      </c>
      <c r="CL6" s="20" t="str">
        <f>IF(CL7="","",IF(CL7="-","【-】","【"&amp;SUBSTITUTE(TEXT(CL7,"#,##0.00"),"-","△")&amp;"】"))</f>
        <v>【140.98】</v>
      </c>
      <c r="CM6" s="21">
        <f>IF(CM7="",NA(),CM7)</f>
        <v>43.26</v>
      </c>
      <c r="CN6" s="21">
        <f t="shared" ref="CN6:CV6" si="10">IF(CN7="",NA(),CN7)</f>
        <v>46.68</v>
      </c>
      <c r="CO6" s="21">
        <f t="shared" si="10"/>
        <v>48.3</v>
      </c>
      <c r="CP6" s="21">
        <f t="shared" si="10"/>
        <v>47.58</v>
      </c>
      <c r="CQ6" s="21">
        <f t="shared" si="10"/>
        <v>42.7</v>
      </c>
      <c r="CR6" s="21">
        <f t="shared" si="10"/>
        <v>49.47</v>
      </c>
      <c r="CS6" s="21">
        <f t="shared" si="10"/>
        <v>48.19</v>
      </c>
      <c r="CT6" s="21">
        <f t="shared" si="10"/>
        <v>54.86</v>
      </c>
      <c r="CU6" s="21">
        <f t="shared" si="10"/>
        <v>55.04</v>
      </c>
      <c r="CV6" s="21">
        <f t="shared" si="10"/>
        <v>53.26</v>
      </c>
      <c r="CW6" s="20" t="str">
        <f>IF(CW7="","",IF(CW7="-","【-】","【"&amp;SUBSTITUTE(TEXT(CW7,"#,##0.00"),"-","△")&amp;"】"))</f>
        <v>【60.13】</v>
      </c>
      <c r="CX6" s="21">
        <f>IF(CX7="",NA(),CX7)</f>
        <v>83.67</v>
      </c>
      <c r="CY6" s="21">
        <f t="shared" ref="CY6:DG6" si="11">IF(CY7="",NA(),CY7)</f>
        <v>83.99</v>
      </c>
      <c r="CZ6" s="21">
        <f t="shared" si="11"/>
        <v>84.26</v>
      </c>
      <c r="DA6" s="21">
        <f t="shared" si="11"/>
        <v>84.49</v>
      </c>
      <c r="DB6" s="21">
        <f t="shared" si="11"/>
        <v>84.75</v>
      </c>
      <c r="DC6" s="21">
        <f t="shared" si="11"/>
        <v>82.06</v>
      </c>
      <c r="DD6" s="21">
        <f t="shared" si="11"/>
        <v>82.26</v>
      </c>
      <c r="DE6" s="21">
        <f t="shared" si="11"/>
        <v>91.37</v>
      </c>
      <c r="DF6" s="21">
        <f t="shared" si="11"/>
        <v>91.92</v>
      </c>
      <c r="DG6" s="21">
        <f t="shared" si="11"/>
        <v>91.12</v>
      </c>
      <c r="DH6" s="20" t="str">
        <f>IF(DH7="","",IF(DH7="-","【-】","【"&amp;SUBSTITUTE(TEXT(DH7,"#,##0.00"),"-","△")&amp;"】"))</f>
        <v>【96.00】</v>
      </c>
      <c r="DI6" s="21">
        <f>IF(DI7="",NA(),DI7)</f>
        <v>3.23</v>
      </c>
      <c r="DJ6" s="21">
        <f t="shared" ref="DJ6:DR6" si="12">IF(DJ7="",NA(),DJ7)</f>
        <v>6.33</v>
      </c>
      <c r="DK6" s="21">
        <f t="shared" si="12"/>
        <v>9.3800000000000008</v>
      </c>
      <c r="DL6" s="21">
        <f t="shared" si="12"/>
        <v>12</v>
      </c>
      <c r="DM6" s="21">
        <f t="shared" si="12"/>
        <v>15.4</v>
      </c>
      <c r="DN6" s="21">
        <f t="shared" si="12"/>
        <v>19.93</v>
      </c>
      <c r="DO6" s="21">
        <f t="shared" si="12"/>
        <v>21.94</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82287</v>
      </c>
      <c r="D7" s="23">
        <v>46</v>
      </c>
      <c r="E7" s="23">
        <v>17</v>
      </c>
      <c r="F7" s="23">
        <v>1</v>
      </c>
      <c r="G7" s="23">
        <v>0</v>
      </c>
      <c r="H7" s="23" t="s">
        <v>96</v>
      </c>
      <c r="I7" s="23" t="s">
        <v>97</v>
      </c>
      <c r="J7" s="23" t="s">
        <v>98</v>
      </c>
      <c r="K7" s="23" t="s">
        <v>99</v>
      </c>
      <c r="L7" s="23" t="s">
        <v>100</v>
      </c>
      <c r="M7" s="23" t="s">
        <v>101</v>
      </c>
      <c r="N7" s="24" t="s">
        <v>102</v>
      </c>
      <c r="O7" s="24">
        <v>78.680000000000007</v>
      </c>
      <c r="P7" s="24">
        <v>30.22</v>
      </c>
      <c r="Q7" s="24">
        <v>81.91</v>
      </c>
      <c r="R7" s="24">
        <v>3100</v>
      </c>
      <c r="S7" s="24">
        <v>52143</v>
      </c>
      <c r="T7" s="24">
        <v>123.03</v>
      </c>
      <c r="U7" s="24">
        <v>423.82</v>
      </c>
      <c r="V7" s="24">
        <v>15693</v>
      </c>
      <c r="W7" s="24">
        <v>6.45</v>
      </c>
      <c r="X7" s="24">
        <v>2433.02</v>
      </c>
      <c r="Y7" s="24">
        <v>112.41</v>
      </c>
      <c r="Z7" s="24">
        <v>118.36</v>
      </c>
      <c r="AA7" s="24">
        <v>109.76</v>
      </c>
      <c r="AB7" s="24">
        <v>106.2</v>
      </c>
      <c r="AC7" s="24">
        <v>103.66</v>
      </c>
      <c r="AD7" s="24">
        <v>107.81</v>
      </c>
      <c r="AE7" s="24">
        <v>107.54</v>
      </c>
      <c r="AF7" s="24">
        <v>105.35</v>
      </c>
      <c r="AG7" s="24">
        <v>106.8</v>
      </c>
      <c r="AH7" s="24">
        <v>104.65</v>
      </c>
      <c r="AI7" s="24">
        <v>105.36</v>
      </c>
      <c r="AJ7" s="24">
        <v>0</v>
      </c>
      <c r="AK7" s="24">
        <v>0</v>
      </c>
      <c r="AL7" s="24">
        <v>0</v>
      </c>
      <c r="AM7" s="24">
        <v>0</v>
      </c>
      <c r="AN7" s="24">
        <v>0</v>
      </c>
      <c r="AO7" s="24">
        <v>18.2</v>
      </c>
      <c r="AP7" s="24">
        <v>19.059999999999999</v>
      </c>
      <c r="AQ7" s="24">
        <v>26.07</v>
      </c>
      <c r="AR7" s="24">
        <v>26.89</v>
      </c>
      <c r="AS7" s="24">
        <v>23.18</v>
      </c>
      <c r="AT7" s="24">
        <v>3.12</v>
      </c>
      <c r="AU7" s="24">
        <v>51.65</v>
      </c>
      <c r="AV7" s="24">
        <v>63.92</v>
      </c>
      <c r="AW7" s="24">
        <v>76.38</v>
      </c>
      <c r="AX7" s="24">
        <v>93.76</v>
      </c>
      <c r="AY7" s="24">
        <v>107.73</v>
      </c>
      <c r="AZ7" s="24">
        <v>48.56</v>
      </c>
      <c r="BA7" s="24">
        <v>47.58</v>
      </c>
      <c r="BB7" s="24">
        <v>65.87</v>
      </c>
      <c r="BC7" s="24">
        <v>77.260000000000005</v>
      </c>
      <c r="BD7" s="24">
        <v>80.010000000000005</v>
      </c>
      <c r="BE7" s="24">
        <v>82.75</v>
      </c>
      <c r="BF7" s="24">
        <v>902.9</v>
      </c>
      <c r="BG7" s="24">
        <v>1003.89</v>
      </c>
      <c r="BH7" s="24">
        <v>964.08</v>
      </c>
      <c r="BI7" s="24">
        <v>952.79</v>
      </c>
      <c r="BJ7" s="24">
        <v>1011.82</v>
      </c>
      <c r="BK7" s="24">
        <v>1245.0999999999999</v>
      </c>
      <c r="BL7" s="24">
        <v>1108.8</v>
      </c>
      <c r="BM7" s="24">
        <v>742.08</v>
      </c>
      <c r="BN7" s="24">
        <v>730.84</v>
      </c>
      <c r="BO7" s="24">
        <v>706.45</v>
      </c>
      <c r="BP7" s="24">
        <v>602.55999999999995</v>
      </c>
      <c r="BQ7" s="24">
        <v>100</v>
      </c>
      <c r="BR7" s="24">
        <v>100</v>
      </c>
      <c r="BS7" s="24">
        <v>100</v>
      </c>
      <c r="BT7" s="24">
        <v>90.14</v>
      </c>
      <c r="BU7" s="24">
        <v>91.78</v>
      </c>
      <c r="BV7" s="24">
        <v>79.77</v>
      </c>
      <c r="BW7" s="24">
        <v>79.63</v>
      </c>
      <c r="BX7" s="24">
        <v>86.51</v>
      </c>
      <c r="BY7" s="24">
        <v>89.17</v>
      </c>
      <c r="BZ7" s="24">
        <v>85.67</v>
      </c>
      <c r="CA7" s="24">
        <v>97.94</v>
      </c>
      <c r="CB7" s="24">
        <v>161.86000000000001</v>
      </c>
      <c r="CC7" s="24">
        <v>162.91</v>
      </c>
      <c r="CD7" s="24">
        <v>163.31</v>
      </c>
      <c r="CE7" s="24">
        <v>181.65</v>
      </c>
      <c r="CF7" s="24">
        <v>162.80000000000001</v>
      </c>
      <c r="CG7" s="24">
        <v>214.56</v>
      </c>
      <c r="CH7" s="24">
        <v>213.66</v>
      </c>
      <c r="CI7" s="24">
        <v>188.24</v>
      </c>
      <c r="CJ7" s="24">
        <v>184.85</v>
      </c>
      <c r="CK7" s="24">
        <v>194.78</v>
      </c>
      <c r="CL7" s="24">
        <v>140.97999999999999</v>
      </c>
      <c r="CM7" s="24">
        <v>43.26</v>
      </c>
      <c r="CN7" s="24">
        <v>46.68</v>
      </c>
      <c r="CO7" s="24">
        <v>48.3</v>
      </c>
      <c r="CP7" s="24">
        <v>47.58</v>
      </c>
      <c r="CQ7" s="24">
        <v>42.7</v>
      </c>
      <c r="CR7" s="24">
        <v>49.47</v>
      </c>
      <c r="CS7" s="24">
        <v>48.19</v>
      </c>
      <c r="CT7" s="24">
        <v>54.86</v>
      </c>
      <c r="CU7" s="24">
        <v>55.04</v>
      </c>
      <c r="CV7" s="24">
        <v>53.26</v>
      </c>
      <c r="CW7" s="24">
        <v>60.13</v>
      </c>
      <c r="CX7" s="24">
        <v>83.67</v>
      </c>
      <c r="CY7" s="24">
        <v>83.99</v>
      </c>
      <c r="CZ7" s="24">
        <v>84.26</v>
      </c>
      <c r="DA7" s="24">
        <v>84.49</v>
      </c>
      <c r="DB7" s="24">
        <v>84.75</v>
      </c>
      <c r="DC7" s="24">
        <v>82.06</v>
      </c>
      <c r="DD7" s="24">
        <v>82.26</v>
      </c>
      <c r="DE7" s="24">
        <v>91.37</v>
      </c>
      <c r="DF7" s="24">
        <v>91.92</v>
      </c>
      <c r="DG7" s="24">
        <v>91.12</v>
      </c>
      <c r="DH7" s="24">
        <v>96</v>
      </c>
      <c r="DI7" s="24">
        <v>3.23</v>
      </c>
      <c r="DJ7" s="24">
        <v>6.33</v>
      </c>
      <c r="DK7" s="24">
        <v>9.3800000000000008</v>
      </c>
      <c r="DL7" s="24">
        <v>12</v>
      </c>
      <c r="DM7" s="24">
        <v>15.4</v>
      </c>
      <c r="DN7" s="24">
        <v>19.93</v>
      </c>
      <c r="DO7" s="24">
        <v>21.94</v>
      </c>
      <c r="DP7" s="24">
        <v>29.42</v>
      </c>
      <c r="DQ7" s="24">
        <v>31.14</v>
      </c>
      <c r="DR7" s="24">
        <v>33.11</v>
      </c>
      <c r="DS7" s="24">
        <v>42.2</v>
      </c>
      <c r="DT7" s="24">
        <v>0</v>
      </c>
      <c r="DU7" s="24">
        <v>0</v>
      </c>
      <c r="DV7" s="24">
        <v>0</v>
      </c>
      <c r="DW7" s="24">
        <v>0</v>
      </c>
      <c r="DX7" s="24">
        <v>0</v>
      </c>
      <c r="DY7" s="24">
        <v>0</v>
      </c>
      <c r="DZ7" s="24">
        <v>0</v>
      </c>
      <c r="EA7" s="24">
        <v>0.74</v>
      </c>
      <c r="EB7" s="24">
        <v>0.76</v>
      </c>
      <c r="EC7" s="24">
        <v>0.94</v>
      </c>
      <c r="ED7" s="24">
        <v>9.4600000000000009</v>
      </c>
      <c r="EE7" s="24">
        <v>0</v>
      </c>
      <c r="EF7" s="24">
        <v>0</v>
      </c>
      <c r="EG7" s="24">
        <v>0</v>
      </c>
      <c r="EH7" s="24">
        <v>0</v>
      </c>
      <c r="EI7" s="24">
        <v>0</v>
      </c>
      <c r="EJ7" s="24">
        <v>0.32</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2026-01-28T05:34:57Z</cp:lastPrinted>
  <dcterms:created xsi:type="dcterms:W3CDTF">2025-12-23T05:57:48Z</dcterms:created>
  <dcterms:modified xsi:type="dcterms:W3CDTF">2026-02-26T06:48:50Z</dcterms:modified>
  <cp:category/>
</cp:coreProperties>
</file>