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D46C9A2C-7EDD-42F2-B957-CFBC25FB7C0D}" xr6:coauthVersionLast="47" xr6:coauthVersionMax="47" xr10:uidLastSave="{00000000-0000-0000-0000-000000000000}"/>
  <workbookProtection workbookAlgorithmName="SHA-512" workbookHashValue="ecub2ManR+lwl4pyntYsSatjXdz2YaOYbp2KTuxfv+L49FEMU//E9wXMOyxXWYB89JNvRB8sxGbdEYQQYzuH3Q==" workbookSaltValue="aoQWRbEc60Ga1H7t15zzpQ=="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<sst xmlns="http://schemas.openxmlformats.org/spreadsheetml/2006/main" count="231" uniqueCount="116">
  <si>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</si>
  <si>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</si>
  <si>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</si>
  <si>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</si>
  <si>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</si>
  <si>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</si>
  <si>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</si>
  <si>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</si>
  <si>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</si>
  <si>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</si>
  <si>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</si>
  <si>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</si>
  <si>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</si>
  <si>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</si>
  <si>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</si>
  <si>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</si>
  <si>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</si>
  <si>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</si>
  <si>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</si>
  <si>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</si>
  <si>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</si>
  <si>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</si>
  <si>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</si>
  <si>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</si>
  <si>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</si>
  <si>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</si>
  <si>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</si>
  <si>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</si>
  <si>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</si>
  <si>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</si>
  <si>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</si>
  <si>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</si>
  <si>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</si>
  <si>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</si>
  <si>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</si>
  <si>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</si>
  <si>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</si>
  <si>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</si>
  <si>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</si>
  <si>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</si>
  <si>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</si>
  <si>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</si>
  <si>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</si>
  <si>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</si>
  <si>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</si>
  <si>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</si>
  <si>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</si>
  <si>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</si>
  <si>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</si>
  <si>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</si>
  <si>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</si>
  <si>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</si>
  <si>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</si>
  <si>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</si>
  <si>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</si>
  <si>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</si>
  <si>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</si>
  <si>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</si>
  <si>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</si>
  <si>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</si>
  <si>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</si>
  <si>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</si>
  <si>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</si>
  <si>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</si>
  <si>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</si>
  <si>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</si>
  <si>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</si>
  <si>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</si>
  <si>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</si>
  <si>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</si>
  <si>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</si>
  <si>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</si>
  <si>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</si>
  <si>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</si>
  <si>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</si>
  <si>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</si>
  <si>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</si>
  <si>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</si>
  <si>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</si>
  <si>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</si>
  <si>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</si>
  <si>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</si>
  <si>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</si>
  <si>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</si>
  <si>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</si>
  <si>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</si>
  <si>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</si>
  <si>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</si>
  <si>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</si>
  <si>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</si>
  <si>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</si>
  <si>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</si>
  <si>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</si>
  <si>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</si>
  <si>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</si>
  <si>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</si>
  <si>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筑西市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</si>
  <si>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</si>
  <si>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</si>
  <si>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</si>
  <si>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</si>
  <si>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</si>
  <si>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</si>
  <si>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</si>
  <si>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</si>
  <si>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</si>
  <si>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</si>
  <si>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</si>
  <si>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</si>
  <si>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</si>
  <si>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</si>
  <si>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</si>
  <si>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</si>
  <si>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100％を超え、その他経営指標についても類似団体平均値を上回っているが、経費回収率は減少していることから、筑西市農業集落排水事業経営戦略に基づく施策の実施により改善を図っていく必要がある。
　また、施設の老朽化状況についても、公営企業会計移行後間もないため、指標は良好な水準を示しているが、施設修繕及び機器更新工事等により、低下していくことが想定される。
　今後、安定的かつ持続的なサービスを提供するために、効率的な施設の更新を行い、経営の健全化を図る必要がある。</t>
    <phoneticPr fontId="4"/>
  </si>
  <si>
    <t>①有形固定資産減価償却率は、公営企業会計移行後間もないため、低い水準となっている。多くの施設を抱えており、老朽化も進んでいることから、将来負担を考慮した更新計画が必要である。
②③耐用年数を経過した管渠を保有していないため、０％となっている。令和15年度以降から徐々に耐用年数に達することから、老朽化対策が必要である管渠が増加する。その修繕・更新工事は、多額の費用を要することから、農業集落排水施設最適整備構想に基づき、計画的な更新を図っていく必要がある。</t>
    <rPh sb="161" eb="163">
      <t>ゾウカ</t>
    </rPh>
    <rPh sb="168" eb="170">
      <t>シュウゼン</t>
    </rPh>
    <rPh sb="191" eb="193">
      <t>ノウギョウ</t>
    </rPh>
    <rPh sb="193" eb="195">
      <t>シュウラク</t>
    </rPh>
    <rPh sb="195" eb="197">
      <t>ハイスイ</t>
    </rPh>
    <rPh sb="197" eb="199">
      <t>シセツ</t>
    </rPh>
    <rPh sb="199" eb="201">
      <t>サイテキ</t>
    </rPh>
    <rPh sb="201" eb="203">
      <t>セイビ</t>
    </rPh>
    <rPh sb="203" eb="205">
      <t>コウソウ</t>
    </rPh>
    <rPh sb="206" eb="207">
      <t>モト</t>
    </rPh>
    <rPh sb="210" eb="212">
      <t>ケイカク</t>
    </rPh>
    <rPh sb="212" eb="213">
      <t>テキ</t>
    </rPh>
    <rPh sb="214" eb="216">
      <t>コウシン</t>
    </rPh>
    <rPh sb="217" eb="218">
      <t>ハカ</t>
    </rPh>
    <rPh sb="222" eb="224">
      <t>ヒツヨウ</t>
    </rPh>
    <phoneticPr fontId="4"/>
  </si>
  <si>
    <t>①経常収支比率は100％を上回り、類似団体平均値を上回る水準であるが、一般会計繰入金に依存しているため、経営改善により削減を図っていく必要がある。
②累積欠損金は生じていない。
③流動比率は類似団体平均値を上回っており増加傾向にあるが、一般会計からの繰入金に依存している状況である。人口減少や更新需要の増大を見据え、使用料の増収やコスト削減により支払い能力の強化を図る必要がある。
④企業債残高対事業規模比率は，一般会計繰入金で賄っているため、０％となっている。
⑤経費回収率は類似団体平均値を上回っているが、100％を下回っているため使用料見直しが必要である。
⑥汚水処理原価は類似団体平均値を下回っており、物価高騰等の影響により年々増加傾向にある。維持管理費の削減や効率的な事業運営を推進するとともに、不明水対策を図り、原価の抑制に努める必要がある。
⑦施設利用率は類似団体平均値を上回っているが、稼働率が低い地区では50%を下回っているため、継続的な接続推進を図るとともに、将来的な施設の統廃合を検討していく必要がある。
⑧水洗化率は類似団体平均値を若干上回っているが、接続率の向上のため、継続的な接続促進を図る必要がある。</t>
    <rPh sb="13" eb="15">
      <t>ウワマワ</t>
    </rPh>
    <rPh sb="17" eb="24">
      <t>ルイジダンタイヘイキンチ</t>
    </rPh>
    <rPh sb="25" eb="27">
      <t>ウワマワ</t>
    </rPh>
    <rPh sb="28" eb="30">
      <t>スイジュン</t>
    </rPh>
    <rPh sb="43" eb="45">
      <t>イゾン</t>
    </rPh>
    <rPh sb="52" eb="54">
      <t>ケイエイ</t>
    </rPh>
    <rPh sb="54" eb="56">
      <t>カイゼン</t>
    </rPh>
    <rPh sb="59" eb="61">
      <t>サクゲン</t>
    </rPh>
    <rPh sb="67" eb="69">
      <t>ヒツヨウ</t>
    </rPh>
    <rPh sb="95" eb="102">
      <t>ルイジダンタイヘイキンチ</t>
    </rPh>
    <rPh sb="103" eb="105">
      <t>ウワマワ</t>
    </rPh>
    <rPh sb="111" eb="113">
      <t>ケイコウ</t>
    </rPh>
    <rPh sb="118" eb="120">
      <t>イッパン</t>
    </rPh>
    <rPh sb="120" eb="122">
      <t>カイケイ</t>
    </rPh>
    <rPh sb="125" eb="127">
      <t>クリイレ</t>
    </rPh>
    <rPh sb="127" eb="128">
      <t>キン</t>
    </rPh>
    <rPh sb="129" eb="131">
      <t>イゾン</t>
    </rPh>
    <rPh sb="135" eb="137">
      <t>ジョウキョウ</t>
    </rPh>
    <rPh sb="141" eb="143">
      <t>ジンコウ</t>
    </rPh>
    <rPh sb="143" eb="145">
      <t>ゲンショウ</t>
    </rPh>
    <rPh sb="146" eb="148">
      <t>コウシン</t>
    </rPh>
    <rPh sb="148" eb="150">
      <t>ジュヨウ</t>
    </rPh>
    <rPh sb="151" eb="153">
      <t>ゾウダイ</t>
    </rPh>
    <rPh sb="154" eb="156">
      <t>ミス</t>
    </rPh>
    <rPh sb="158" eb="161">
      <t>シヨウリョウ</t>
    </rPh>
    <rPh sb="162" eb="164">
      <t>ゾウシュウ</t>
    </rPh>
    <rPh sb="173" eb="175">
      <t>シハラ</t>
    </rPh>
    <rPh sb="176" eb="178">
      <t>ノウリョク</t>
    </rPh>
    <rPh sb="179" eb="181">
      <t>キョウカ</t>
    </rPh>
    <rPh sb="206" eb="208">
      <t>イッパン</t>
    </rPh>
    <rPh sb="260" eb="262">
      <t>シタマワ</t>
    </rPh>
    <rPh sb="305" eb="307">
      <t>ブッカ</t>
    </rPh>
    <rPh sb="307" eb="309">
      <t>コウトウ</t>
    </rPh>
    <rPh sb="309" eb="310">
      <t>トウ</t>
    </rPh>
    <rPh sb="311" eb="313">
      <t>エイキョウ</t>
    </rPh>
    <rPh sb="316" eb="318">
      <t>ネンネン</t>
    </rPh>
    <rPh sb="318" eb="320">
      <t>ゾウカ</t>
    </rPh>
    <rPh sb="320" eb="322">
      <t>ケイコウ</t>
    </rPh>
    <rPh sb="335" eb="338">
      <t>コウリツテキ</t>
    </rPh>
    <rPh sb="339" eb="341">
      <t>ジギョウ</t>
    </rPh>
    <rPh sb="341" eb="343">
      <t>ウンエイ</t>
    </rPh>
    <rPh sb="344" eb="346">
      <t>スイシン</t>
    </rPh>
    <rPh sb="353" eb="355">
      <t>フメイ</t>
    </rPh>
    <rPh sb="355" eb="356">
      <t>スイ</t>
    </rPh>
    <rPh sb="356" eb="358">
      <t>タイサク</t>
    </rPh>
    <rPh sb="362" eb="364">
      <t>ゲンカ</t>
    </rPh>
    <rPh sb="365" eb="367">
      <t>ヨクセイ</t>
    </rPh>
    <rPh sb="368" eb="369">
      <t>ツト</t>
    </rPh>
    <rPh sb="385" eb="392">
      <t>ルイジダンタイヘイキンチ</t>
    </rPh>
    <rPh sb="393" eb="395">
      <t>ウワマワ</t>
    </rPh>
    <rPh sb="424" eb="427">
      <t>ケイゾクテキ</t>
    </rPh>
    <rPh sb="428" eb="430">
      <t>セツゾク</t>
    </rPh>
    <rPh sb="430" eb="432">
      <t>スイシン</t>
    </rPh>
    <rPh sb="433" eb="434">
      <t>ハカ</t>
    </rPh>
    <rPh sb="440" eb="443">
      <t>ショウライテキ</t>
    </rPh>
    <rPh sb="444" eb="446">
      <t>シセツ</t>
    </rPh>
    <rPh sb="447" eb="450">
      <t>トウハイゴウ</t>
    </rPh>
    <rPh sb="451" eb="453">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</si>
</sst>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62-489C-A687-BA11240EB17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6A62-489C-A687-BA11240EB17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65.61</c:v>
                </c:pt>
                <c:pt idx="1">
                  <c:v>65.23</c:v>
                </c:pt>
                <c:pt idx="2">
                  <c:v>64.06</c:v>
                </c:pt>
                <c:pt idx="3">
                  <c:v>66.12</c:v>
                </c:pt>
                <c:pt idx="4">
                  <c:v>65.09</c:v>
                </c:pt>
              </c:numCache>
            </c:numRef>
          </c:val>
          <c:extLst>
            <c:ext xmlns:c16="http://schemas.microsoft.com/office/drawing/2014/chart" uri="{C3380CC4-5D6E-409C-BE32-E72D297353CC}">
              <c16:uniqueId val="{00000000-A8A1-46D0-AA22-497B172DB9A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A8A1-46D0-AA22-497B172DB9A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92.58</c:v>
                </c:pt>
                <c:pt idx="1">
                  <c:v>92.61</c:v>
                </c:pt>
                <c:pt idx="2">
                  <c:v>92.57</c:v>
                </c:pt>
                <c:pt idx="3">
                  <c:v>92.65</c:v>
                </c:pt>
                <c:pt idx="4">
                  <c:v>92.65</c:v>
                </c:pt>
              </c:numCache>
            </c:numRef>
          </c:val>
          <c:extLst>
            <c:ext xmlns:c16="http://schemas.microsoft.com/office/drawing/2014/chart" uri="{C3380CC4-5D6E-409C-BE32-E72D297353CC}">
              <c16:uniqueId val="{00000000-2AEA-49B5-9B93-7E3B51D3D8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2AEA-49B5-9B93-7E3B51D3D8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104.25</c:v>
                </c:pt>
                <c:pt idx="1">
                  <c:v>103.64</c:v>
                </c:pt>
                <c:pt idx="2">
                  <c:v>107.74</c:v>
                </c:pt>
                <c:pt idx="3">
                  <c:v>114.4</c:v>
                </c:pt>
                <c:pt idx="4">
                  <c:v>109.31</c:v>
                </c:pt>
              </c:numCache>
            </c:numRef>
          </c:val>
          <c:extLst>
            <c:ext xmlns:c16="http://schemas.microsoft.com/office/drawing/2014/chart" uri="{C3380CC4-5D6E-409C-BE32-E72D297353CC}">
              <c16:uniqueId val="{00000000-E927-4C00-8C0A-8694A4FF51C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E927-4C00-8C0A-8694A4FF51C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c:v>
                </c:pt>
                <c:pt idx="1">
                  <c:v>7.14</c:v>
                </c:pt>
                <c:pt idx="2">
                  <c:v>10.6</c:v>
                </c:pt>
                <c:pt idx="3">
                  <c:v>13.88</c:v>
                </c:pt>
                <c:pt idx="4">
                  <c:v>17.09</c:v>
                </c:pt>
              </c:numCache>
            </c:numRef>
          </c:val>
          <c:extLst>
            <c:ext xmlns:c16="http://schemas.microsoft.com/office/drawing/2014/chart" uri="{C3380CC4-5D6E-409C-BE32-E72D297353CC}">
              <c16:uniqueId val="{00000000-EDF2-4A2C-A91D-0CBE016E5C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EDF2-4A2C-A91D-0CBE016E5C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38-40A0-BFAF-CA6508DFF52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F738-40A0-BFAF-CA6508DFF52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63-41D9-8276-504CDB39345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1563-41D9-8276-504CDB39345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109.69</c:v>
                </c:pt>
                <c:pt idx="1">
                  <c:v>121.23</c:v>
                </c:pt>
                <c:pt idx="2">
                  <c:v>141.47</c:v>
                </c:pt>
                <c:pt idx="3">
                  <c:v>173.01</c:v>
                </c:pt>
                <c:pt idx="4">
                  <c:v>187.01</c:v>
                </c:pt>
              </c:numCache>
            </c:numRef>
          </c:val>
          <c:extLst>
            <c:ext xmlns:c16="http://schemas.microsoft.com/office/drawing/2014/chart" uri="{C3380CC4-5D6E-409C-BE32-E72D297353CC}">
              <c16:uniqueId val="{00000000-11A1-4A5E-956E-FCDDAED8B63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11A1-4A5E-956E-FCDDAED8B63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20-460F-914B-0BAFC2527B6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F120-460F-914B-0BAFC2527B6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77.42</c:v>
                </c:pt>
                <c:pt idx="1">
                  <c:v>81.42</c:v>
                </c:pt>
                <c:pt idx="2">
                  <c:v>71.41</c:v>
                </c:pt>
                <c:pt idx="3">
                  <c:v>66.11</c:v>
                </c:pt>
                <c:pt idx="4">
                  <c:v>62.53</c:v>
                </c:pt>
              </c:numCache>
            </c:numRef>
          </c:val>
          <c:extLst>
            <c:ext xmlns:c16="http://schemas.microsoft.com/office/drawing/2014/chart" uri="{C3380CC4-5D6E-409C-BE32-E72D297353CC}">
              <c16:uniqueId val="{00000000-9CA2-4172-A496-B17700FA0A5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9CA2-4172-A496-B17700FA0A5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165.71</c:v>
                </c:pt>
                <c:pt idx="1">
                  <c:v>157.02000000000001</c:v>
                </c:pt>
                <c:pt idx="2">
                  <c:v>188.43</c:v>
                </c:pt>
                <c:pt idx="3">
                  <c:v>194.36</c:v>
                </c:pt>
                <c:pt idx="4">
                  <c:v>207.47</c:v>
                </c:pt>
              </c:numCache>
            </c:numRef>
          </c:val>
          <c:extLst>
            <c:ext xmlns:c16="http://schemas.microsoft.com/office/drawing/2014/chart" uri="{C3380CC4-5D6E-409C-BE32-E72D297353CC}">
              <c16:uniqueId val="{00000000-5A94-4A02-A9F6-79370836909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5A94-4A02-A9F6-79370836909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筑西市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99804</v>
      </c>
      <c r="AM8" s="41"/>
      <c r="AN8" s="41"/>
      <c r="AO8" s="41"/>
      <c r="AP8" s="41"/>
      <c r="AQ8" s="41"/>
      <c r="AR8" s="41"/>
      <c r="AS8" s="41"/>
      <c r="AT8" s="34">
        <f>データ!T6</f>
        <v>205.3</v>
      </c>
      <c r="AU8" s="34"/>
      <c r="AV8" s="34"/>
      <c r="AW8" s="34"/>
      <c r="AX8" s="34"/>
      <c r="AY8" s="34"/>
      <c r="AZ8" s="34"/>
      <c r="BA8" s="34"/>
      <c r="BB8" s="34">
        <f>データ!U6</f>
        <v>486.14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83.14</v>
      </c>
      <c r="J10" s="34"/>
      <c r="K10" s="34"/>
      <c r="L10" s="34"/>
      <c r="M10" s="34"/>
      <c r="N10" s="34"/>
      <c r="O10" s="34"/>
      <c r="P10" s="34">
        <f>データ!P6</f>
        <v>15.97</v>
      </c>
      <c r="Q10" s="34"/>
      <c r="R10" s="34"/>
      <c r="S10" s="34"/>
      <c r="T10" s="34"/>
      <c r="U10" s="34"/>
      <c r="V10" s="34"/>
      <c r="W10" s="34">
        <f>データ!Q6</f>
        <v>100</v>
      </c>
      <c r="X10" s="34"/>
      <c r="Y10" s="34"/>
      <c r="Z10" s="34"/>
      <c r="AA10" s="34"/>
      <c r="AB10" s="34"/>
      <c r="AC10" s="34"/>
      <c r="AD10" s="41">
        <f>データ!R6</f>
        <v>4010</v>
      </c>
      <c r="AE10" s="41"/>
      <c r="AF10" s="41"/>
      <c r="AG10" s="41"/>
      <c r="AH10" s="41"/>
      <c r="AI10" s="41"/>
      <c r="AJ10" s="41"/>
      <c r="AK10" s="2"/>
      <c r="AL10" s="41">
        <f>データ!V6</f>
        <v>15887</v>
      </c>
      <c r="AM10" s="41"/>
      <c r="AN10" s="41"/>
      <c r="AO10" s="41"/>
      <c r="AP10" s="41"/>
      <c r="AQ10" s="41"/>
      <c r="AR10" s="41"/>
      <c r="AS10" s="41"/>
      <c r="AT10" s="34">
        <f>データ!W6</f>
        <v>10.3</v>
      </c>
      <c r="AU10" s="34"/>
      <c r="AV10" s="34"/>
      <c r="AW10" s="34"/>
      <c r="AX10" s="34"/>
      <c r="AY10" s="34"/>
      <c r="AZ10" s="34"/>
      <c r="BA10" s="34"/>
      <c r="BB10" s="34">
        <f>データ!X6</f>
        <v>1542.43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DpCcLrk8GyX5meoj4MaB5WbCtF3TdQIS0HEWQacDUcKG58MKVjU+oD1SszX7T59tNgsmm0YD0/pbcauWxHmbw==" saltValue="11EZ/falOgZaWJPVphUd7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82279</v>
      </c>
      <c r="D6" s="19">
        <f t="shared" si="3"/>
        <v>46</v>
      </c>
      <c r="E6" s="19">
        <f t="shared" si="3"/>
        <v>17</v>
      </c>
      <c r="F6" s="19">
        <f t="shared" si="3"/>
        <v>5</v>
      </c>
      <c r="G6" s="19">
        <f t="shared" si="3"/>
        <v>0</v>
      </c>
      <c r="H6" s="19" t="str">
        <f t="shared" si="3"/>
        <v>茨城県　筑西市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83.14</v>
      </c>
      <c r="P6" s="20">
        <f t="shared" si="3"/>
        <v>15.97</v>
      </c>
      <c r="Q6" s="20">
        <f t="shared" si="3"/>
        <v>100</v>
      </c>
      <c r="R6" s="20">
        <f t="shared" si="3"/>
        <v>4010</v>
      </c>
      <c r="S6" s="20">
        <f t="shared" si="3"/>
        <v>99804</v>
      </c>
      <c r="T6" s="20">
        <f t="shared" si="3"/>
        <v>205.3</v>
      </c>
      <c r="U6" s="20">
        <f t="shared" si="3"/>
        <v>486.14</v>
      </c>
      <c r="V6" s="20">
        <f t="shared" si="3"/>
        <v>15887</v>
      </c>
      <c r="W6" s="20">
        <f t="shared" si="3"/>
        <v>10.3</v>
      </c>
      <c r="X6" s="20">
        <f t="shared" si="3"/>
        <v>1542.43</v>
      </c>
      <c r="Y6" s="21">
        <f>IF(Y7="",NA(),Y7)</f>
        <v>104.25</v>
      </c>
      <c r="Z6" s="21">
        <f t="shared" ref="Z6:AH6" si="4">IF(Z7="",NA(),Z7)</f>
        <v>103.64</v>
      </c>
      <c r="AA6" s="21">
        <f t="shared" si="4"/>
        <v>107.74</v>
      </c>
      <c r="AB6" s="21">
        <f t="shared" si="4"/>
        <v>114.4</v>
      </c>
      <c r="AC6" s="21">
        <f t="shared" si="4"/>
        <v>109.31</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109.69</v>
      </c>
      <c r="AV6" s="21">
        <f t="shared" ref="AV6:BD6" si="6">IF(AV7="",NA(),AV7)</f>
        <v>121.23</v>
      </c>
      <c r="AW6" s="21">
        <f t="shared" si="6"/>
        <v>141.47</v>
      </c>
      <c r="AX6" s="21">
        <f t="shared" si="6"/>
        <v>173.01</v>
      </c>
      <c r="AY6" s="21">
        <f t="shared" si="6"/>
        <v>187.01</v>
      </c>
      <c r="AZ6" s="21">
        <f t="shared" si="6"/>
        <v>37.24</v>
      </c>
      <c r="BA6" s="21">
        <f t="shared" si="6"/>
        <v>33.58</v>
      </c>
      <c r="BB6" s="21">
        <f t="shared" si="6"/>
        <v>35.42</v>
      </c>
      <c r="BC6" s="21">
        <f t="shared" si="6"/>
        <v>39.82</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783.8</v>
      </c>
      <c r="BL6" s="21">
        <f t="shared" si="7"/>
        <v>778.81</v>
      </c>
      <c r="BM6" s="21">
        <f t="shared" si="7"/>
        <v>718.49</v>
      </c>
      <c r="BN6" s="21">
        <f t="shared" si="7"/>
        <v>743.31</v>
      </c>
      <c r="BO6" s="21">
        <f t="shared" si="7"/>
        <v>796.8</v>
      </c>
      <c r="BP6" s="20" t="str">
        <f>IF(BP7="","",IF(BP7="-","【-】","【"&amp;SUBSTITUTE(TEXT(BP7,"#,##0.00"),"-","△")&amp;"】"))</f>
        <v>【798.10】</v>
      </c>
      <c r="BQ6" s="21">
        <f>IF(BQ7="",NA(),BQ7)</f>
        <v>77.42</v>
      </c>
      <c r="BR6" s="21">
        <f t="shared" ref="BR6:BZ6" si="8">IF(BR7="",NA(),BR7)</f>
        <v>81.42</v>
      </c>
      <c r="BS6" s="21">
        <f t="shared" si="8"/>
        <v>71.41</v>
      </c>
      <c r="BT6" s="21">
        <f t="shared" si="8"/>
        <v>66.11</v>
      </c>
      <c r="BU6" s="21">
        <f t="shared" si="8"/>
        <v>62.53</v>
      </c>
      <c r="BV6" s="21">
        <f t="shared" si="8"/>
        <v>68.11</v>
      </c>
      <c r="BW6" s="21">
        <f t="shared" si="8"/>
        <v>67.23</v>
      </c>
      <c r="BX6" s="21">
        <f t="shared" si="8"/>
        <v>61.82</v>
      </c>
      <c r="BY6" s="21">
        <f t="shared" si="8"/>
        <v>61.15</v>
      </c>
      <c r="BZ6" s="21">
        <f t="shared" si="8"/>
        <v>58.41</v>
      </c>
      <c r="CA6" s="20" t="str">
        <f>IF(CA7="","",IF(CA7="-","【-】","【"&amp;SUBSTITUTE(TEXT(CA7,"#,##0.00"),"-","△")&amp;"】"))</f>
        <v>【54.51】</v>
      </c>
      <c r="CB6" s="21">
        <f>IF(CB7="",NA(),CB7)</f>
        <v>165.71</v>
      </c>
      <c r="CC6" s="21">
        <f t="shared" ref="CC6:CK6" si="9">IF(CC7="",NA(),CC7)</f>
        <v>157.02000000000001</v>
      </c>
      <c r="CD6" s="21">
        <f t="shared" si="9"/>
        <v>188.43</v>
      </c>
      <c r="CE6" s="21">
        <f t="shared" si="9"/>
        <v>194.36</v>
      </c>
      <c r="CF6" s="21">
        <f t="shared" si="9"/>
        <v>207.47</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65.61</v>
      </c>
      <c r="CN6" s="21">
        <f t="shared" ref="CN6:CV6" si="10">IF(CN7="",NA(),CN7)</f>
        <v>65.23</v>
      </c>
      <c r="CO6" s="21">
        <f t="shared" si="10"/>
        <v>64.06</v>
      </c>
      <c r="CP6" s="21">
        <f t="shared" si="10"/>
        <v>66.12</v>
      </c>
      <c r="CQ6" s="21">
        <f t="shared" si="10"/>
        <v>65.09</v>
      </c>
      <c r="CR6" s="21">
        <f t="shared" si="10"/>
        <v>55.26</v>
      </c>
      <c r="CS6" s="21">
        <f t="shared" si="10"/>
        <v>54.54</v>
      </c>
      <c r="CT6" s="21">
        <f t="shared" si="10"/>
        <v>52.9</v>
      </c>
      <c r="CU6" s="21">
        <f t="shared" si="10"/>
        <v>52.63</v>
      </c>
      <c r="CV6" s="21">
        <f t="shared" si="10"/>
        <v>52.34</v>
      </c>
      <c r="CW6" s="20" t="str">
        <f>IF(CW7="","",IF(CW7="-","【-】","【"&amp;SUBSTITUTE(TEXT(CW7,"#,##0.00"),"-","△")&amp;"】"))</f>
        <v>【49.92】</v>
      </c>
      <c r="CX6" s="21">
        <f>IF(CX7="",NA(),CX7)</f>
        <v>92.58</v>
      </c>
      <c r="CY6" s="21">
        <f t="shared" ref="CY6:DG6" si="11">IF(CY7="",NA(),CY7)</f>
        <v>92.61</v>
      </c>
      <c r="CZ6" s="21">
        <f t="shared" si="11"/>
        <v>92.57</v>
      </c>
      <c r="DA6" s="21">
        <f t="shared" si="11"/>
        <v>92.65</v>
      </c>
      <c r="DB6" s="21">
        <f t="shared" si="11"/>
        <v>92.65</v>
      </c>
      <c r="DC6" s="21">
        <f t="shared" si="11"/>
        <v>90.52</v>
      </c>
      <c r="DD6" s="21">
        <f t="shared" si="11"/>
        <v>90.3</v>
      </c>
      <c r="DE6" s="21">
        <f t="shared" si="11"/>
        <v>90.3</v>
      </c>
      <c r="DF6" s="21">
        <f t="shared" si="11"/>
        <v>90.32</v>
      </c>
      <c r="DG6" s="21">
        <f t="shared" si="11"/>
        <v>90.05</v>
      </c>
      <c r="DH6" s="20" t="str">
        <f>IF(DH7="","",IF(DH7="-","【-】","【"&amp;SUBSTITUTE(TEXT(DH7,"#,##0.00"),"-","△")&amp;"】"))</f>
        <v>【87.80】</v>
      </c>
      <c r="DI6" s="21">
        <f>IF(DI7="",NA(),DI7)</f>
        <v>3.7</v>
      </c>
      <c r="DJ6" s="21">
        <f t="shared" ref="DJ6:DR6" si="12">IF(DJ7="",NA(),DJ7)</f>
        <v>7.14</v>
      </c>
      <c r="DK6" s="21">
        <f t="shared" si="12"/>
        <v>10.6</v>
      </c>
      <c r="DL6" s="21">
        <f t="shared" si="12"/>
        <v>13.88</v>
      </c>
      <c r="DM6" s="21">
        <f t="shared" si="12"/>
        <v>17.09</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82279</v>
      </c>
      <c r="D7" s="23">
        <v>46</v>
      </c>
      <c r="E7" s="23">
        <v>17</v>
      </c>
      <c r="F7" s="23">
        <v>5</v>
      </c>
      <c r="G7" s="23">
        <v>0</v>
      </c>
      <c r="H7" s="23" t="s">
        <v>96</v>
      </c>
      <c r="I7" s="23" t="s">
        <v>97</v>
      </c>
      <c r="J7" s="23" t="s">
        <v>98</v>
      </c>
      <c r="K7" s="23" t="s">
        <v>99</v>
      </c>
      <c r="L7" s="23" t="s">
        <v>100</v>
      </c>
      <c r="M7" s="23" t="s">
        <v>101</v>
      </c>
      <c r="N7" s="24" t="s">
        <v>102</v>
      </c>
      <c r="O7" s="24">
        <v>83.14</v>
      </c>
      <c r="P7" s="24">
        <v>15.97</v>
      </c>
      <c r="Q7" s="24">
        <v>100</v>
      </c>
      <c r="R7" s="24">
        <v>4010</v>
      </c>
      <c r="S7" s="24">
        <v>99804</v>
      </c>
      <c r="T7" s="24">
        <v>205.3</v>
      </c>
      <c r="U7" s="24">
        <v>486.14</v>
      </c>
      <c r="V7" s="24">
        <v>15887</v>
      </c>
      <c r="W7" s="24">
        <v>10.3</v>
      </c>
      <c r="X7" s="24">
        <v>1542.43</v>
      </c>
      <c r="Y7" s="24">
        <v>104.25</v>
      </c>
      <c r="Z7" s="24">
        <v>103.64</v>
      </c>
      <c r="AA7" s="24">
        <v>107.74</v>
      </c>
      <c r="AB7" s="24">
        <v>114.4</v>
      </c>
      <c r="AC7" s="24">
        <v>109.31</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109.69</v>
      </c>
      <c r="AV7" s="24">
        <v>121.23</v>
      </c>
      <c r="AW7" s="24">
        <v>141.47</v>
      </c>
      <c r="AX7" s="24">
        <v>173.01</v>
      </c>
      <c r="AY7" s="24">
        <v>187.01</v>
      </c>
      <c r="AZ7" s="24">
        <v>37.24</v>
      </c>
      <c r="BA7" s="24">
        <v>33.58</v>
      </c>
      <c r="BB7" s="24">
        <v>35.42</v>
      </c>
      <c r="BC7" s="24">
        <v>39.82</v>
      </c>
      <c r="BD7" s="24">
        <v>41.03</v>
      </c>
      <c r="BE7" s="24">
        <v>47.19</v>
      </c>
      <c r="BF7" s="24">
        <v>0</v>
      </c>
      <c r="BG7" s="24">
        <v>0</v>
      </c>
      <c r="BH7" s="24">
        <v>0</v>
      </c>
      <c r="BI7" s="24">
        <v>0</v>
      </c>
      <c r="BJ7" s="24">
        <v>0</v>
      </c>
      <c r="BK7" s="24">
        <v>783.8</v>
      </c>
      <c r="BL7" s="24">
        <v>778.81</v>
      </c>
      <c r="BM7" s="24">
        <v>718.49</v>
      </c>
      <c r="BN7" s="24">
        <v>743.31</v>
      </c>
      <c r="BO7" s="24">
        <v>796.8</v>
      </c>
      <c r="BP7" s="24">
        <v>798.1</v>
      </c>
      <c r="BQ7" s="24">
        <v>77.42</v>
      </c>
      <c r="BR7" s="24">
        <v>81.42</v>
      </c>
      <c r="BS7" s="24">
        <v>71.41</v>
      </c>
      <c r="BT7" s="24">
        <v>66.11</v>
      </c>
      <c r="BU7" s="24">
        <v>62.53</v>
      </c>
      <c r="BV7" s="24">
        <v>68.11</v>
      </c>
      <c r="BW7" s="24">
        <v>67.23</v>
      </c>
      <c r="BX7" s="24">
        <v>61.82</v>
      </c>
      <c r="BY7" s="24">
        <v>61.15</v>
      </c>
      <c r="BZ7" s="24">
        <v>58.41</v>
      </c>
      <c r="CA7" s="24">
        <v>54.51</v>
      </c>
      <c r="CB7" s="24">
        <v>165.71</v>
      </c>
      <c r="CC7" s="24">
        <v>157.02000000000001</v>
      </c>
      <c r="CD7" s="24">
        <v>188.43</v>
      </c>
      <c r="CE7" s="24">
        <v>194.36</v>
      </c>
      <c r="CF7" s="24">
        <v>207.47</v>
      </c>
      <c r="CG7" s="24">
        <v>222.41</v>
      </c>
      <c r="CH7" s="24">
        <v>228.21</v>
      </c>
      <c r="CI7" s="24">
        <v>246.9</v>
      </c>
      <c r="CJ7" s="24">
        <v>250.43</v>
      </c>
      <c r="CK7" s="24">
        <v>267.33999999999997</v>
      </c>
      <c r="CL7" s="24">
        <v>286.33</v>
      </c>
      <c r="CM7" s="24">
        <v>65.61</v>
      </c>
      <c r="CN7" s="24">
        <v>65.23</v>
      </c>
      <c r="CO7" s="24">
        <v>64.06</v>
      </c>
      <c r="CP7" s="24">
        <v>66.12</v>
      </c>
      <c r="CQ7" s="24">
        <v>65.09</v>
      </c>
      <c r="CR7" s="24">
        <v>55.26</v>
      </c>
      <c r="CS7" s="24">
        <v>54.54</v>
      </c>
      <c r="CT7" s="24">
        <v>52.9</v>
      </c>
      <c r="CU7" s="24">
        <v>52.63</v>
      </c>
      <c r="CV7" s="24">
        <v>52.34</v>
      </c>
      <c r="CW7" s="24">
        <v>49.92</v>
      </c>
      <c r="CX7" s="24">
        <v>92.58</v>
      </c>
      <c r="CY7" s="24">
        <v>92.61</v>
      </c>
      <c r="CZ7" s="24">
        <v>92.57</v>
      </c>
      <c r="DA7" s="24">
        <v>92.65</v>
      </c>
      <c r="DB7" s="24">
        <v>92.65</v>
      </c>
      <c r="DC7" s="24">
        <v>90.52</v>
      </c>
      <c r="DD7" s="24">
        <v>90.3</v>
      </c>
      <c r="DE7" s="24">
        <v>90.3</v>
      </c>
      <c r="DF7" s="24">
        <v>90.32</v>
      </c>
      <c r="DG7" s="24">
        <v>90.05</v>
      </c>
      <c r="DH7" s="24">
        <v>87.8</v>
      </c>
      <c r="DI7" s="24">
        <v>3.7</v>
      </c>
      <c r="DJ7" s="24">
        <v>7.14</v>
      </c>
      <c r="DK7" s="24">
        <v>10.6</v>
      </c>
      <c r="DL7" s="24">
        <v>13.88</v>
      </c>
      <c r="DM7" s="24">
        <v>17.09</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2026-01-28T05:09:52Z</cp:lastPrinted>
  <dcterms:created xsi:type="dcterms:W3CDTF">2025-12-23T06:17:46Z</dcterms:created>
  <dcterms:modified xsi:type="dcterms:W3CDTF">2026-02-26T06:48:49Z</dcterms:modified>
  <cp:category/>
</cp:coreProperties>
</file>