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4_特定環境保全公共下水道\"/>
    </mc:Choice>
  </mc:AlternateContent>
  <xr:revisionPtr revIDLastSave="0" documentId="8_{E7718501-C1CB-40B2-9DE0-1B4642CFE0B3}" xr6:coauthVersionLast="47" xr6:coauthVersionMax="47" xr10:uidLastSave="{00000000-0000-0000-0000-000000000000}"/>
  <workbookProtection workbookAlgorithmName="SHA-512" workbookHashValue="+Nd0Tst+X9JUsZn6npH1+Qj5TV9S+PU3GoIEOPu7TDqcdLSLpIYj9M30PMUvkjLoYRYfxjjZzwuG8wXPDstFMQ==" workbookSaltValue="t/acph+PwNEKuOfj107NtQ=="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E85" i="4"/>
  <c r="BB10" i="4"/>
  <c r="P10" i="4"/>
  <c r="AT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<sst xmlns="http://schemas.openxmlformats.org/spreadsheetml/2006/main" count="236" uniqueCount="116">
  <si>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</si>
  <si>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</si>
  <si>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</si>
  <si>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</si>
  <si>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</si>
  <si>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</si>
  <si>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</si>
  <si>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</si>
  <si>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</si>
  <si>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</si>
  <si>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</si>
  <si>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</si>
  <si>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</si>
  <si>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</si>
  <si>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</si>
  <si>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</si>
  <si>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</si>
  <si>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</si>
  <si>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</si>
  <si>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</si>
  <si>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</si>
  <si>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</si>
  <si>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</si>
  <si>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</si>
  <si>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</si>
  <si>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</si>
  <si>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</si>
  <si>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</si>
  <si>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</si>
  <si>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</si>
  <si>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</si>
  <si>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</si>
  <si>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</si>
  <si>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</si>
  <si>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</si>
  <si>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</si>
  <si>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</si>
  <si>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</si>
  <si>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</si>
  <si>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</si>
  <si>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</si>
  <si>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</si>
  <si>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</si>
  <si>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</si>
  <si>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</si>
  <si>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</si>
  <si>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</si>
  <si>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</si>
  <si>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</si>
  <si>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</si>
  <si>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</si>
  <si>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</si>
  <si>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</si>
  <si>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</si>
  <si>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</si>
  <si>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</si>
  <si>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</si>
  <si>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</si>
  <si>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</si>
  <si>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</si>
  <si>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</si>
  <si>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</si>
  <si>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</si>
  <si>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</si>
  <si>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</si>
  <si>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</si>
  <si>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</si>
  <si>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</si>
  <si>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</si>
  <si>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</si>
  <si>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</si>
  <si>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</si>
  <si>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</si>
  <si>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</si>
  <si>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</si>
  <si>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</si>
  <si>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</si>
  <si>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</si>
  <si>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</si>
  <si>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</si>
  <si>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</si>
  <si>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</si>
  <si>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</si>
  <si>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</si>
  <si>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</si>
  <si>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</si>
  <si>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</si>
  <si>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</si>
  <si>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</si>
  <si>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</si>
  <si>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</si>
  <si>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</si>
  <si>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</si>
  <si>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</si>
  <si>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</si>
  <si>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</si>
  <si>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筑西市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</si>
  <si>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</si>
  <si>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</si>
  <si>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</si>
  <si>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</si>
  <si>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</si>
  <si>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</si>
  <si>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</si>
  <si>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</si>
  <si>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</si>
  <si>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</si>
  <si>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</si>
  <si>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</si>
  <si>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</si>
  <si>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</si>
  <si>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</si>
  <si>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</si>
  <si>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面では、本市の特定環境保全公共下水道事業は、流域下水道事業に接続しているため処理場を有しておらず、維持管理等の課題は少ないが、収益の不足分を一般会計繰入金に依存していることから、接続率の向上に努め、使用料の増収を図っていく必要がある。
　施設面では、公共下水道事業との整合を図りながら計画的な整備を進めていく必要がある。</t>
    <rPh sb="148" eb="150">
      <t>セイビ</t>
    </rPh>
    <phoneticPr fontId="4"/>
  </si>
  <si>
    <t>①有形固定資産減価償却率は、法適用して間もないため類似団体平均値を下回っているが、徐々に上昇しており、老朽化は進んでいることから、将来負担を考慮した更新計画が必要である。
②管渠老朽化率及び③管渠改善率については、耐用年数を経過した管渠がないため、いずれも０％となっているが、初期に整備した管渠は近い将来耐用年数を迎えるので、ストックマネジメント計画に基づき改善していく必要がある。</t>
    <phoneticPr fontId="4"/>
  </si>
  <si>
    <t>①　経営収支比率は、不足分を一般会計で補っているため100％となっているが、接続率の向上により使用料の増収を図り、同繰入金の削減を図っていく必要がある。
②　累積欠損金は生じていない。
③　流動比率は、類似団体平均値を大きく上回っており、支払い能力は確保されているが、これは一般会計繰入金に大きく依存しているためであり、使用料の増収が課題となっている。
④　企業債残高対事業規模比率は、企業債の償還を一般会計繰入金で賄っているため、0％である。
⑤経費回収率は、類似団体平均値を下回っており、改善が必要であるが、流域下水道事業による汚水処理であるため、費用面での課題は少ないが、加入促進により接続率の向上に努め、使用料の増収を図っていく必要がある。
⑥　汚水処理原価は、類似団体平均値より上回っているが、流域下水道事業による汚水処理であるため、接続率を向上させることにより有収水量を増やしていく必要がある。
⑦　施設利用率は、流域下水道事業に接続しており処理場を有していないため、算出していない。
⑧　水洗化率は、類似団体平均値より下回っているため、戸別訪問や接続支援事業の利用促進等により、向上を図っていく必要がある。</t>
    <rPh sb="65" eb="66">
      <t>ハカ</t>
    </rPh>
    <rPh sb="101" eb="103">
      <t>ルイジ</t>
    </rPh>
    <rPh sb="103" eb="105">
      <t>ダンタイ</t>
    </rPh>
    <rPh sb="231" eb="235">
      <t>ルイジダンタイ</t>
    </rPh>
    <rPh sb="292" eb="293">
      <t>シン</t>
    </rPh>
    <rPh sb="335" eb="337">
      <t>ルイジ</t>
    </rPh>
    <rPh sb="337" eb="339">
      <t>ダンタイ</t>
    </rPh>
    <rPh sb="344" eb="346">
      <t>ウワマワ</t>
    </rPh>
    <rPh sb="457" eb="461">
      <t>ルイジダンタイ</t>
    </rPh>
    <rPh sb="466" eb="468">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</si>
</sst>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7F-4133-AD31-B634A222B6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37F-4133-AD31-B634A222B6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0C-4A0A-9F8B-A4509FA9F74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630C-4A0A-9F8B-A4509FA9F74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55.31</c:v>
                </c:pt>
                <c:pt idx="1">
                  <c:v>55.83</c:v>
                </c:pt>
                <c:pt idx="2">
                  <c:v>57.3</c:v>
                </c:pt>
                <c:pt idx="3">
                  <c:v>58.24</c:v>
                </c:pt>
                <c:pt idx="4">
                  <c:v>59.25</c:v>
                </c:pt>
              </c:numCache>
            </c:numRef>
          </c:val>
          <c:extLst>
            <c:ext xmlns:c16="http://schemas.microsoft.com/office/drawing/2014/chart" uri="{C3380CC4-5D6E-409C-BE32-E72D297353CC}">
              <c16:uniqueId val="{00000000-1B2D-4210-8046-335187A9BA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B2D-4210-8046-335187A9BA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100.15</c:v>
                </c:pt>
                <c:pt idx="1">
                  <c:v>100</c:v>
                </c:pt>
                <c:pt idx="2">
                  <c:v>100</c:v>
                </c:pt>
                <c:pt idx="3">
                  <c:v>100</c:v>
                </c:pt>
                <c:pt idx="4">
                  <c:v>100</c:v>
                </c:pt>
              </c:numCache>
            </c:numRef>
          </c:val>
          <c:extLst>
            <c:ext xmlns:c16="http://schemas.microsoft.com/office/drawing/2014/chart" uri="{C3380CC4-5D6E-409C-BE32-E72D297353CC}">
              <c16:uniqueId val="{00000000-03FD-4108-A20F-0397CFB8A7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3FD-4108-A20F-0397CFB8A7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2.79</c:v>
                </c:pt>
                <c:pt idx="1">
                  <c:v>5.52</c:v>
                </c:pt>
                <c:pt idx="2">
                  <c:v>8.19</c:v>
                </c:pt>
                <c:pt idx="3">
                  <c:v>10.77</c:v>
                </c:pt>
                <c:pt idx="4">
                  <c:v>13.43</c:v>
                </c:pt>
              </c:numCache>
            </c:numRef>
          </c:val>
          <c:extLst>
            <c:ext xmlns:c16="http://schemas.microsoft.com/office/drawing/2014/chart" uri="{C3380CC4-5D6E-409C-BE32-E72D297353CC}">
              <c16:uniqueId val="{00000000-907A-400F-ACD9-E14BD302B1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907A-400F-ACD9-E14BD302B1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55-4596-8F52-D30AFC4D93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1F55-4596-8F52-D30AFC4D93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B4-4DB9-B2B6-A9426DB7A5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7BB4-4DB9-B2B6-A9426DB7A5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442.93</c:v>
                </c:pt>
                <c:pt idx="1">
                  <c:v>356.07</c:v>
                </c:pt>
                <c:pt idx="2">
                  <c:v>334.36</c:v>
                </c:pt>
                <c:pt idx="3">
                  <c:v>238.86</c:v>
                </c:pt>
                <c:pt idx="4">
                  <c:v>172.45</c:v>
                </c:pt>
              </c:numCache>
            </c:numRef>
          </c:val>
          <c:extLst>
            <c:ext xmlns:c16="http://schemas.microsoft.com/office/drawing/2014/chart" uri="{C3380CC4-5D6E-409C-BE32-E72D297353CC}">
              <c16:uniqueId val="{00000000-BC91-4307-9374-2271F195D0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BC91-4307-9374-2271F195D0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13-4328-B02B-181CD5C7B8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513-4328-B02B-181CD5C7B8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67.13</c:v>
                </c:pt>
                <c:pt idx="1">
                  <c:v>68.569999999999993</c:v>
                </c:pt>
                <c:pt idx="2">
                  <c:v>67.150000000000006</c:v>
                </c:pt>
                <c:pt idx="3">
                  <c:v>64</c:v>
                </c:pt>
                <c:pt idx="4">
                  <c:v>61.28</c:v>
                </c:pt>
              </c:numCache>
            </c:numRef>
          </c:val>
          <c:extLst>
            <c:ext xmlns:c16="http://schemas.microsoft.com/office/drawing/2014/chart" uri="{C3380CC4-5D6E-409C-BE32-E72D297353CC}">
              <c16:uniqueId val="{00000000-9DBA-4E68-9317-F1EE8D0ECE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DBA-4E68-9317-F1EE8D0ECE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242.13</c:v>
                </c:pt>
                <c:pt idx="1">
                  <c:v>236.74</c:v>
                </c:pt>
                <c:pt idx="2">
                  <c:v>242.67</c:v>
                </c:pt>
                <c:pt idx="3">
                  <c:v>254.17</c:v>
                </c:pt>
                <c:pt idx="4">
                  <c:v>265.68</c:v>
                </c:pt>
              </c:numCache>
            </c:numRef>
          </c:val>
          <c:extLst>
            <c:ext xmlns:c16="http://schemas.microsoft.com/office/drawing/2014/chart" uri="{C3380CC4-5D6E-409C-BE32-E72D297353CC}">
              <c16:uniqueId val="{00000000-62EF-4155-97FC-0901D02661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2EF-4155-97FC-0901D02661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筑西市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99804</v>
      </c>
      <c r="AM8" s="44"/>
      <c r="AN8" s="44"/>
      <c r="AO8" s="44"/>
      <c r="AP8" s="44"/>
      <c r="AQ8" s="44"/>
      <c r="AR8" s="44"/>
      <c r="AS8" s="44"/>
      <c r="AT8" s="45">
        <f>データ!T6</f>
        <v>205.3</v>
      </c>
      <c r="AU8" s="45"/>
      <c r="AV8" s="45"/>
      <c r="AW8" s="45"/>
      <c r="AX8" s="45"/>
      <c r="AY8" s="45"/>
      <c r="AZ8" s="45"/>
      <c r="BA8" s="45"/>
      <c r="BB8" s="45">
        <f>データ!U6</f>
        <v>486.14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56.59</v>
      </c>
      <c r="J10" s="45"/>
      <c r="K10" s="45"/>
      <c r="L10" s="45"/>
      <c r="M10" s="45"/>
      <c r="N10" s="45"/>
      <c r="O10" s="45"/>
      <c r="P10" s="45">
        <f>データ!P6</f>
        <v>2.82</v>
      </c>
      <c r="Q10" s="45"/>
      <c r="R10" s="45"/>
      <c r="S10" s="45"/>
      <c r="T10" s="45"/>
      <c r="U10" s="45"/>
      <c r="V10" s="45"/>
      <c r="W10" s="45">
        <f>データ!Q6</f>
        <v>83.97</v>
      </c>
      <c r="X10" s="45"/>
      <c r="Y10" s="45"/>
      <c r="Z10" s="45"/>
      <c r="AA10" s="45"/>
      <c r="AB10" s="45"/>
      <c r="AC10" s="45"/>
      <c r="AD10" s="44">
        <f>データ!R6</f>
        <v>3256</v>
      </c>
      <c r="AE10" s="44"/>
      <c r="AF10" s="44"/>
      <c r="AG10" s="44"/>
      <c r="AH10" s="44"/>
      <c r="AI10" s="44"/>
      <c r="AJ10" s="44"/>
      <c r="AK10" s="2"/>
      <c r="AL10" s="44">
        <f>データ!V6</f>
        <v>2810</v>
      </c>
      <c r="AM10" s="44"/>
      <c r="AN10" s="44"/>
      <c r="AO10" s="44"/>
      <c r="AP10" s="44"/>
      <c r="AQ10" s="44"/>
      <c r="AR10" s="44"/>
      <c r="AS10" s="44"/>
      <c r="AT10" s="45">
        <f>データ!W6</f>
        <v>1.4</v>
      </c>
      <c r="AU10" s="45"/>
      <c r="AV10" s="45"/>
      <c r="AW10" s="45"/>
      <c r="AX10" s="45"/>
      <c r="AY10" s="45"/>
      <c r="AZ10" s="45"/>
      <c r="BA10" s="45"/>
      <c r="BB10" s="45">
        <f>データ!X6</f>
        <v>2007.14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93aU2NFA9/FdPTMPdtv/CtZ6OTkIPchx38aMYPM2gF8DgfVzXUSMPatAErTauRdpdvLVUXInkSaYjEz8ZGb1Q==" saltValue="ldfpN/26rLMEsHkLA++I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82279</v>
      </c>
      <c r="D6" s="19">
        <f t="shared" si="3"/>
        <v>46</v>
      </c>
      <c r="E6" s="19">
        <f t="shared" si="3"/>
        <v>17</v>
      </c>
      <c r="F6" s="19">
        <f t="shared" si="3"/>
        <v>4</v>
      </c>
      <c r="G6" s="19">
        <f t="shared" si="3"/>
        <v>0</v>
      </c>
      <c r="H6" s="19" t="str">
        <f t="shared" si="3"/>
        <v>茨城県　筑西市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56.59</v>
      </c>
      <c r="P6" s="20">
        <f t="shared" si="3"/>
        <v>2.82</v>
      </c>
      <c r="Q6" s="20">
        <f t="shared" si="3"/>
        <v>83.97</v>
      </c>
      <c r="R6" s="20">
        <f t="shared" si="3"/>
        <v>3256</v>
      </c>
      <c r="S6" s="20">
        <f t="shared" si="3"/>
        <v>99804</v>
      </c>
      <c r="T6" s="20">
        <f t="shared" si="3"/>
        <v>205.3</v>
      </c>
      <c r="U6" s="20">
        <f t="shared" si="3"/>
        <v>486.14</v>
      </c>
      <c r="V6" s="20">
        <f t="shared" si="3"/>
        <v>2810</v>
      </c>
      <c r="W6" s="20">
        <f t="shared" si="3"/>
        <v>1.4</v>
      </c>
      <c r="X6" s="20">
        <f t="shared" si="3"/>
        <v>2007.14</v>
      </c>
      <c r="Y6" s="21">
        <f>IF(Y7="",NA(),Y7)</f>
        <v>100.15</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442.93</v>
      </c>
      <c r="AV6" s="21">
        <f t="shared" ref="AV6:BD6" si="6">IF(AV7="",NA(),AV7)</f>
        <v>356.07</v>
      </c>
      <c r="AW6" s="21">
        <f t="shared" si="6"/>
        <v>334.36</v>
      </c>
      <c r="AX6" s="21">
        <f t="shared" si="6"/>
        <v>238.86</v>
      </c>
      <c r="AY6" s="21">
        <f t="shared" si="6"/>
        <v>172.45</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67.13</v>
      </c>
      <c r="BR6" s="21">
        <f t="shared" ref="BR6:BZ6" si="8">IF(BR7="",NA(),BR7)</f>
        <v>68.569999999999993</v>
      </c>
      <c r="BS6" s="21">
        <f t="shared" si="8"/>
        <v>67.150000000000006</v>
      </c>
      <c r="BT6" s="21">
        <f t="shared" si="8"/>
        <v>64</v>
      </c>
      <c r="BU6" s="21">
        <f t="shared" si="8"/>
        <v>61.28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242.13</v>
      </c>
      <c r="CC6" s="21">
        <f t="shared" ref="CC6:CK6" si="9">IF(CC7="",NA(),CC7)</f>
        <v>236.74</v>
      </c>
      <c r="CD6" s="21">
        <f t="shared" si="9"/>
        <v>242.67</v>
      </c>
      <c r="CE6" s="21">
        <f t="shared" si="9"/>
        <v>254.17</v>
      </c>
      <c r="CF6" s="21">
        <f t="shared" si="9"/>
        <v>265.68</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55.31</v>
      </c>
      <c r="CY6" s="21">
        <f t="shared" ref="CY6:DG6" si="11">IF(CY7="",NA(),CY7)</f>
        <v>55.83</v>
      </c>
      <c r="CZ6" s="21">
        <f t="shared" si="11"/>
        <v>57.3</v>
      </c>
      <c r="DA6" s="21">
        <f t="shared" si="11"/>
        <v>58.24</v>
      </c>
      <c r="DB6" s="21">
        <f t="shared" si="11"/>
        <v>59.25</v>
      </c>
      <c r="DC6" s="21">
        <f t="shared" si="11"/>
        <v>84.19</v>
      </c>
      <c r="DD6" s="21">
        <f t="shared" si="11"/>
        <v>84.34</v>
      </c>
      <c r="DE6" s="21">
        <f t="shared" si="11"/>
        <v>84.34</v>
      </c>
      <c r="DF6" s="21">
        <f t="shared" si="11"/>
        <v>84.73</v>
      </c>
      <c r="DG6" s="21">
        <f t="shared" si="11"/>
        <v>84.21</v>
      </c>
      <c r="DH6" s="20" t="str">
        <f>IF(DH7="","",IF(DH7="-","【-】","【"&amp;SUBSTITUTE(TEXT(DH7,"#,##0.00"),"-","△")&amp;"】"))</f>
        <v>【86.31】</v>
      </c>
      <c r="DI6" s="21">
        <f>IF(DI7="",NA(),DI7)</f>
        <v>2.79</v>
      </c>
      <c r="DJ6" s="21">
        <f t="shared" ref="DJ6:DR6" si="12">IF(DJ7="",NA(),DJ7)</f>
        <v>5.52</v>
      </c>
      <c r="DK6" s="21">
        <f t="shared" si="12"/>
        <v>8.19</v>
      </c>
      <c r="DL6" s="21">
        <f t="shared" si="12"/>
        <v>10.77</v>
      </c>
      <c r="DM6" s="21">
        <f t="shared" si="12"/>
        <v>13.43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82279</v>
      </c>
      <c r="D7" s="23">
        <v>46</v>
      </c>
      <c r="E7" s="23">
        <v>17</v>
      </c>
      <c r="F7" s="23">
        <v>4</v>
      </c>
      <c r="G7" s="23">
        <v>0</v>
      </c>
      <c r="H7" s="23" t="s">
        <v>96</v>
      </c>
      <c r="I7" s="23" t="s">
        <v>97</v>
      </c>
      <c r="J7" s="23" t="s">
        <v>98</v>
      </c>
      <c r="K7" s="23" t="s">
        <v>99</v>
      </c>
      <c r="L7" s="23" t="s">
        <v>100</v>
      </c>
      <c r="M7" s="23" t="s">
        <v>101</v>
      </c>
      <c r="N7" s="24" t="s">
        <v>102</v>
      </c>
      <c r="O7" s="24">
        <v>56.59</v>
      </c>
      <c r="P7" s="24">
        <v>2.82</v>
      </c>
      <c r="Q7" s="24">
        <v>83.97</v>
      </c>
      <c r="R7" s="24">
        <v>3256</v>
      </c>
      <c r="S7" s="24">
        <v>99804</v>
      </c>
      <c r="T7" s="24">
        <v>205.3</v>
      </c>
      <c r="U7" s="24">
        <v>486.14</v>
      </c>
      <c r="V7" s="24">
        <v>2810</v>
      </c>
      <c r="W7" s="24">
        <v>1.4</v>
      </c>
      <c r="X7" s="24">
        <v>2007.14</v>
      </c>
      <c r="Y7" s="24">
        <v>100.15</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442.93</v>
      </c>
      <c r="AV7" s="24">
        <v>356.07</v>
      </c>
      <c r="AW7" s="24">
        <v>334.36</v>
      </c>
      <c r="AX7" s="24">
        <v>238.86</v>
      </c>
      <c r="AY7" s="24">
        <v>172.45</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67.13</v>
      </c>
      <c r="BR7" s="24">
        <v>68.569999999999993</v>
      </c>
      <c r="BS7" s="24">
        <v>67.150000000000006</v>
      </c>
      <c r="BT7" s="24">
        <v>64</v>
      </c>
      <c r="BU7" s="24">
        <v>61.28</v>
      </c>
      <c r="BV7" s="24">
        <v>73.36</v>
      </c>
      <c r="BW7" s="24">
        <v>72.599999999999994</v>
      </c>
      <c r="BX7" s="24">
        <v>69.430000000000007</v>
      </c>
      <c r="BY7" s="24">
        <v>70.709999999999994</v>
      </c>
      <c r="BZ7" s="24">
        <v>66.63</v>
      </c>
      <c r="CA7" s="24">
        <v>72.92</v>
      </c>
      <c r="CB7" s="24">
        <v>242.13</v>
      </c>
      <c r="CC7" s="24">
        <v>236.74</v>
      </c>
      <c r="CD7" s="24">
        <v>242.67</v>
      </c>
      <c r="CE7" s="24">
        <v>254.17</v>
      </c>
      <c r="CF7" s="24">
        <v>265.68</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55.31</v>
      </c>
      <c r="CY7" s="24">
        <v>55.83</v>
      </c>
      <c r="CZ7" s="24">
        <v>57.3</v>
      </c>
      <c r="DA7" s="24">
        <v>58.24</v>
      </c>
      <c r="DB7" s="24">
        <v>59.25</v>
      </c>
      <c r="DC7" s="24">
        <v>84.19</v>
      </c>
      <c r="DD7" s="24">
        <v>84.34</v>
      </c>
      <c r="DE7" s="24">
        <v>84.34</v>
      </c>
      <c r="DF7" s="24">
        <v>84.73</v>
      </c>
      <c r="DG7" s="24">
        <v>84.21</v>
      </c>
      <c r="DH7" s="24">
        <v>86.31</v>
      </c>
      <c r="DI7" s="24">
        <v>2.79</v>
      </c>
      <c r="DJ7" s="24">
        <v>5.52</v>
      </c>
      <c r="DK7" s="24">
        <v>8.19</v>
      </c>
      <c r="DL7" s="24">
        <v>10.77</v>
      </c>
      <c r="DM7" s="24">
        <v>13.43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2026-01-23T01:16:11Z</cp:lastPrinted>
  <dcterms:created xsi:type="dcterms:W3CDTF">2025-12-23T06:09:39Z</dcterms:created>
  <dcterms:modified xsi:type="dcterms:W3CDTF">2026-02-26T06:48:47Z</dcterms:modified>
  <cp:category/>
</cp:coreProperties>
</file>