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E173CFC9-C077-47BF-9F40-0865F661BF93}" xr6:coauthVersionLast="47" xr6:coauthVersionMax="47" xr10:uidLastSave="{00000000-0000-0000-0000-000000000000}"/>
  <workbookProtection workbookAlgorithmName="SHA-512" workbookHashValue="zFNTOhrGnKCFiZCZAOUS073IawA7/ZLA/kwnE+gI61J8Oi32fbIGfu2uOS55m0oSPP/ZTEZ/vpF6ZaPjj55abw==" workbookSaltValue="eLV5Kgrhx2V6DEpDIgpZ5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I10" i="4" s="1"/>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E85" i="4"/>
  <c r="BB10" i="4"/>
  <c r="AT10" i="4"/>
  <c r="W10" i="4"/>
  <c r="P10" i="4"/>
  <c r="B10" i="4"/>
  <c r="AT8" i="4"/>
  <c r="AL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<sst xmlns="http://schemas.openxmlformats.org/spreadsheetml/2006/main" count="228" uniqueCount="112">
  <si>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</si>
  <si>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</si>
  <si>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</si>
  <si>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</si>
  <si>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</si>
  <si>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</si>
  <si>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</si>
  <si>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</si>
  <si>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</si>
  <si>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</si>
  <si>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</si>
  <si>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</si>
  <si>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</si>
  <si>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</si>
  <si>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</si>
  <si>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</si>
  <si>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</si>
  <si>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</si>
  <si>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</si>
  <si>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</si>
  <si>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</si>
  <si>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</si>
  <si>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</si>
  <si>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</si>
  <si>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</si>
  <si>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</si>
  <si>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</si>
  <si>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</si>
  <si>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</si>
  <si>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</si>
  <si>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</si>
  <si>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</si>
  <si>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</si>
  <si>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</si>
  <si>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</si>
  <si>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</si>
  <si>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</si>
  <si>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</si>
  <si>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</si>
  <si>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</si>
  <si>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</si>
  <si>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</si>
  <si>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</si>
  <si>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</si>
  <si>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</si>
  <si>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</si>
  <si>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</si>
  <si>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</si>
  <si>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</si>
  <si>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</si>
  <si>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</si>
  <si>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</si>
  <si>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</si>
  <si>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</si>
  <si>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</si>
  <si>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</si>
  <si>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</si>
  <si>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</si>
  <si>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</si>
  <si>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</si>
  <si>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</si>
  <si>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</si>
  <si>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</si>
  <si>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</si>
  <si>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</si>
  <si>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</si>
  <si>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</si>
  <si>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</si>
  <si>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</si>
  <si>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</si>
  <si>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</si>
  <si>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</si>
  <si>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</si>
  <si>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</si>
  <si>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</si>
  <si>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</si>
  <si>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</si>
  <si>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</si>
  <si>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</si>
  <si>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</si>
  <si>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</si>
  <si>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</si>
  <si>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</si>
  <si>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</si>
  <si>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</si>
  <si>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</si>
  <si>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</si>
  <si>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</si>
  <si>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</si>
  <si>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</si>
  <si>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</si>
  <si>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</si>
  <si>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那珂市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</si>
  <si>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</si>
  <si>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</si>
  <si>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</si>
  <si>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</si>
  <si>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</si>
  <si>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</si>
  <si>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</si>
  <si>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</si>
  <si>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</si>
  <si>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</si>
  <si>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</si>
  <si>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</si>
  <si>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</si>
  <si>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</si>
  <si>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</si>
  <si>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</si>
  <si>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①有形固定資産減価償却率は、浄水場の更新工事等により低下しており、類似団体の平均を下回っているため、施設等の更新が進んでいると言える。
②管路経年化率は、計画的な更新により、類似団体平均を下回っている。
③管路更新率は、類似団体平均を下回っているが、これは重要拠点や漏水調査を基にコストが高い主要配水管を優先的に更新しているためである。</t>
    <phoneticPr fontId="4"/>
  </si>
  <si>
    <t>現在の経営指標については、健全な経営状況と判断するが、今後、老朽化施設の更新や少子高齢化による水需要減少が懸念され、加えて管路更新費用等の増加が見込まれることから、令和4年度に見直しを行った「那珂市水道事業経営戦略」に沿って計画的な事業運営を行っていく必要がある。また、資材の共同発注などを通した近隣市町村との連携を進め、より堅調な経営を目指していく。</t>
    <rPh sb="135" eb="137">
      <t>シザイ</t>
    </rPh>
    <rPh sb="138" eb="142">
      <t>キョウドウハッチュウ</t>
    </rPh>
    <rPh sb="145" eb="146">
      <t>トオ</t>
    </rPh>
    <rPh sb="148" eb="153">
      <t>キンリンシチョウソン</t>
    </rPh>
    <rPh sb="155" eb="157">
      <t>レンケイ</t>
    </rPh>
    <rPh sb="158" eb="159">
      <t>スス</t>
    </rPh>
    <rPh sb="163" eb="165">
      <t>ケンチョウ</t>
    </rPh>
    <rPh sb="166" eb="168">
      <t>ケイエイ</t>
    </rPh>
    <rPh sb="169" eb="171">
      <t>メザ</t>
    </rPh>
    <phoneticPr fontId="4"/>
  </si>
  <si>
    <t>①経常収支比率は、木崎浄水場更新による固定資産除却費の減により費用が抑えられたため、前年度の値を上回り、健全経営の水準とされる100％を上回った。
②累積欠損金比率は発生せず、健全な経営状況と言える。
③流動比率は100％以上を維持しており、支払能力は十分であるが、企業債償還が増加しているため、今後は低下していくと考えられる。
④企業債残高対給水収益比率は、浄水場更新工事等による借り入れのため、類似団体平均値を上回っている。引き続き費用削減、有収率向上に努め、計画的に企業債の借り入れを行っていく必要がある。
⑤料金回収率は100％を超えており、現状においては健全経営を続けられる水準にある。
⑥給水原価は、管路更新や木崎浄水場更新による減価償却費の増加等の影響で、類似団体の平均を上回っている。
⑦施設利用率は、類似団体平均を上回っており、適切な施設規模と言える。
⑧有収率は、漏水調査により無効水量を抑えた結果、前年度より高い値となり、類似団体平均も上回っている。施設の稼働状況が収益に反映されていると言える。</t>
    <rPh sb="1" eb="7">
      <t>ケイジョウシュウシヒリツ</t>
    </rPh>
    <rPh sb="9" eb="14">
      <t>キザキジョウスイジョウ</t>
    </rPh>
    <rPh sb="14" eb="16">
      <t>コウシン</t>
    </rPh>
    <rPh sb="19" eb="23">
      <t>コテイシサン</t>
    </rPh>
    <rPh sb="23" eb="26">
      <t>ジョキャクヒ</t>
    </rPh>
    <rPh sb="27" eb="28">
      <t>ゲン</t>
    </rPh>
    <rPh sb="31" eb="33">
      <t>ヒヨウ</t>
    </rPh>
    <rPh sb="34" eb="35">
      <t>オサ</t>
    </rPh>
    <rPh sb="42" eb="45">
      <t>ゼンネンド</t>
    </rPh>
    <rPh sb="46" eb="47">
      <t>アタイ</t>
    </rPh>
    <rPh sb="48" eb="50">
      <t>ウワマワ</t>
    </rPh>
    <rPh sb="52" eb="56">
      <t>ケンゼンケイエイ</t>
    </rPh>
    <rPh sb="57" eb="59">
      <t>スイジュン</t>
    </rPh>
    <rPh sb="68" eb="70">
      <t>ウワマワ</t>
    </rPh>
    <rPh sb="75" eb="77">
      <t>ルイセキ</t>
    </rPh>
    <rPh sb="77" eb="80">
      <t>ケッソンキン</t>
    </rPh>
    <rPh sb="80" eb="82">
      <t>ヒリツ</t>
    </rPh>
    <rPh sb="83" eb="85">
      <t>ハッセイ</t>
    </rPh>
    <rPh sb="88" eb="90">
      <t>ケンゼン</t>
    </rPh>
    <rPh sb="91" eb="95">
      <t>ケイエイジョウキョウ</t>
    </rPh>
    <rPh sb="96" eb="97">
      <t>イ</t>
    </rPh>
    <rPh sb="180" eb="183">
      <t>ジョウスイジョウ</t>
    </rPh>
    <rPh sb="183" eb="188">
      <t>コウシンコウジトウ</t>
    </rPh>
    <rPh sb="191" eb="192">
      <t>カ</t>
    </rPh>
    <rPh sb="193" eb="194">
      <t>イ</t>
    </rPh>
    <rPh sb="214" eb="215">
      <t>ヒ</t>
    </rPh>
    <rPh sb="216" eb="217">
      <t>ツヅ</t>
    </rPh>
    <rPh sb="218" eb="222">
      <t>ヒヨウサクゲン</t>
    </rPh>
    <rPh sb="223" eb="228">
      <t>ユウシュウリツコウジョウ</t>
    </rPh>
    <rPh sb="229" eb="230">
      <t>ツト</t>
    </rPh>
    <rPh sb="232" eb="235">
      <t>ケイカクテキ</t>
    </rPh>
    <rPh sb="236" eb="239">
      <t>キギョウサイ</t>
    </rPh>
    <rPh sb="240" eb="241">
      <t>カ</t>
    </rPh>
    <rPh sb="242" eb="243">
      <t>イ</t>
    </rPh>
    <rPh sb="245" eb="246">
      <t>オコナ</t>
    </rPh>
    <rPh sb="250" eb="252">
      <t>ヒツヨウ</t>
    </rPh>
    <rPh sb="327" eb="329">
      <t>ゾウカ</t>
    </rPh>
    <rPh sb="329" eb="330">
      <t>トウ</t>
    </rPh>
    <rPh sb="331" eb="333">
      <t>エイキョウ</t>
    </rPh>
    <rPh sb="335" eb="339">
      <t>ルイジダンタイ</t>
    </rPh>
    <rPh sb="340" eb="342">
      <t>ヘイキン</t>
    </rPh>
    <rPh sb="343" eb="345">
      <t>ウワマワ</t>
    </rPh>
    <rPh sb="392" eb="396">
      <t>ロウスイチョウサ</t>
    </rPh>
    <rPh sb="399" eb="403">
      <t>ムコウスイリョウ</t>
    </rPh>
    <rPh sb="404" eb="405">
      <t>オサ</t>
    </rPh>
    <rPh sb="407" eb="409">
      <t>ケッカ</t>
    </rPh>
    <rPh sb="410" eb="413">
      <t>ゼンネンド</t>
    </rPh>
    <rPh sb="415" eb="416">
      <t>タカ</t>
    </rPh>
    <rPh sb="417" eb="418">
      <t>アタイ</t>
    </rPh>
    <rPh sb="455" eb="456">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</si>
</sst>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0.16</c:v>
                </c:pt>
                <c:pt idx="1">
                  <c:v>0.28999999999999998</c:v>
                </c:pt>
                <c:pt idx="2">
                  <c:v>0.34</c:v>
                </c:pt>
                <c:pt idx="3">
                  <c:v>0.28000000000000003</c:v>
                </c:pt>
                <c:pt idx="4">
                  <c:v>0.32</c:v>
                </c:pt>
              </c:numCache>
            </c:numRef>
          </c:val>
          <c:extLst>
            <c:ext xmlns:c16="http://schemas.microsoft.com/office/drawing/2014/chart" uri="{C3380CC4-5D6E-409C-BE32-E72D297353CC}">
              <c16:uniqueId val="{00000000-20B8-46CB-87DA-B9ADC90DD89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0B8-46CB-87DA-B9ADC90DD89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78.84</c:v>
                </c:pt>
                <c:pt idx="1">
                  <c:v>78.52</c:v>
                </c:pt>
                <c:pt idx="2">
                  <c:v>78.23</c:v>
                </c:pt>
                <c:pt idx="3">
                  <c:v>77.52</c:v>
                </c:pt>
                <c:pt idx="4">
                  <c:v>76.290000000000006</c:v>
                </c:pt>
              </c:numCache>
            </c:numRef>
          </c:val>
          <c:extLst>
            <c:ext xmlns:c16="http://schemas.microsoft.com/office/drawing/2014/chart" uri="{C3380CC4-5D6E-409C-BE32-E72D297353CC}">
              <c16:uniqueId val="{00000000-C7B1-47C5-8395-DF862FB685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C7B1-47C5-8395-DF862FB685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89.63</c:v>
                </c:pt>
                <c:pt idx="1">
                  <c:v>89.19</c:v>
                </c:pt>
                <c:pt idx="2">
                  <c:v>88.65</c:v>
                </c:pt>
                <c:pt idx="3">
                  <c:v>89.34</c:v>
                </c:pt>
                <c:pt idx="4">
                  <c:v>90.96</c:v>
                </c:pt>
              </c:numCache>
            </c:numRef>
          </c:val>
          <c:extLst>
            <c:ext xmlns:c16="http://schemas.microsoft.com/office/drawing/2014/chart" uri="{C3380CC4-5D6E-409C-BE32-E72D297353CC}">
              <c16:uniqueId val="{00000000-7AFC-403F-B773-9D3A731F66A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AFC-403F-B773-9D3A731F66A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123.27</c:v>
                </c:pt>
                <c:pt idx="1">
                  <c:v>122.03</c:v>
                </c:pt>
                <c:pt idx="2">
                  <c:v>111.59</c:v>
                </c:pt>
                <c:pt idx="3">
                  <c:v>106.91</c:v>
                </c:pt>
                <c:pt idx="4">
                  <c:v>107.25</c:v>
                </c:pt>
              </c:numCache>
            </c:numRef>
          </c:val>
          <c:extLst>
            <c:ext xmlns:c16="http://schemas.microsoft.com/office/drawing/2014/chart" uri="{C3380CC4-5D6E-409C-BE32-E72D297353CC}">
              <c16:uniqueId val="{00000000-4918-4587-BB9B-4E60F7E467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4918-4587-BB9B-4E60F7E467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43.77</c:v>
                </c:pt>
                <c:pt idx="1">
                  <c:v>43.08</c:v>
                </c:pt>
                <c:pt idx="2">
                  <c:v>40.119999999999997</c:v>
                </c:pt>
                <c:pt idx="3">
                  <c:v>40.44</c:v>
                </c:pt>
                <c:pt idx="4">
                  <c:v>40.24</c:v>
                </c:pt>
              </c:numCache>
            </c:numRef>
          </c:val>
          <c:extLst>
            <c:ext xmlns:c16="http://schemas.microsoft.com/office/drawing/2014/chart" uri="{C3380CC4-5D6E-409C-BE32-E72D297353CC}">
              <c16:uniqueId val="{00000000-E34B-4BD5-B553-C097B494D4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E34B-4BD5-B553-C097B494D4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14.46</c:v>
                </c:pt>
                <c:pt idx="1">
                  <c:v>15.16</c:v>
                </c:pt>
                <c:pt idx="2">
                  <c:v>16.97</c:v>
                </c:pt>
                <c:pt idx="3">
                  <c:v>19.96</c:v>
                </c:pt>
                <c:pt idx="4">
                  <c:v>22.58</c:v>
                </c:pt>
              </c:numCache>
            </c:numRef>
          </c:val>
          <c:extLst>
            <c:ext xmlns:c16="http://schemas.microsoft.com/office/drawing/2014/chart" uri="{C3380CC4-5D6E-409C-BE32-E72D297353CC}">
              <c16:uniqueId val="{00000000-240E-477C-A463-39065980E1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240E-477C-A463-39065980E1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98-44BC-AF46-C050AA7E45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5298-44BC-AF46-C050AA7E45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843.99</c:v>
                </c:pt>
                <c:pt idx="1">
                  <c:v>1605.29</c:v>
                </c:pt>
                <c:pt idx="2">
                  <c:v>1665.38</c:v>
                </c:pt>
                <c:pt idx="3">
                  <c:v>634.59</c:v>
                </c:pt>
                <c:pt idx="4">
                  <c:v>957.24</c:v>
                </c:pt>
              </c:numCache>
            </c:numRef>
          </c:val>
          <c:extLst>
            <c:ext xmlns:c16="http://schemas.microsoft.com/office/drawing/2014/chart" uri="{C3380CC4-5D6E-409C-BE32-E72D297353CC}">
              <c16:uniqueId val="{00000000-F3DE-410E-90DC-4CCBEDB11C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3DE-410E-90DC-4CCBEDB11C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349.35</c:v>
                </c:pt>
                <c:pt idx="1">
                  <c:v>421.31</c:v>
                </c:pt>
                <c:pt idx="2">
                  <c:v>634.94000000000005</c:v>
                </c:pt>
                <c:pt idx="3">
                  <c:v>678.64</c:v>
                </c:pt>
                <c:pt idx="4">
                  <c:v>607.78</c:v>
                </c:pt>
              </c:numCache>
            </c:numRef>
          </c:val>
          <c:extLst>
            <c:ext xmlns:c16="http://schemas.microsoft.com/office/drawing/2014/chart" uri="{C3380CC4-5D6E-409C-BE32-E72D297353CC}">
              <c16:uniqueId val="{00000000-2E79-45C5-832D-02D26098468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E79-45C5-832D-02D26098468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114.15</c:v>
                </c:pt>
                <c:pt idx="1">
                  <c:v>113.11</c:v>
                </c:pt>
                <c:pt idx="2">
                  <c:v>85.09</c:v>
                </c:pt>
                <c:pt idx="3">
                  <c:v>83.5</c:v>
                </c:pt>
                <c:pt idx="4">
                  <c:v>100.08</c:v>
                </c:pt>
              </c:numCache>
            </c:numRef>
          </c:val>
          <c:extLst>
            <c:ext xmlns:c16="http://schemas.microsoft.com/office/drawing/2014/chart" uri="{C3380CC4-5D6E-409C-BE32-E72D297353CC}">
              <c16:uniqueId val="{00000000-C429-4A1E-91D2-8DEAA7C92A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429-4A1E-91D2-8DEAA7C92A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c:v>
                </c:pt>
                <c:pt idx="1">
                  <c:v>178.69</c:v>
                </c:pt>
                <c:pt idx="2">
                  <c:v>201.48</c:v>
                </c:pt>
                <c:pt idx="3">
                  <c:v>204.71</c:v>
                </c:pt>
                <c:pt idx="4">
                  <c:v>202.66</c:v>
                </c:pt>
              </c:numCache>
            </c:numRef>
          </c:val>
          <c:extLst>
            <c:ext xmlns:c16="http://schemas.microsoft.com/office/drawing/2014/chart" uri="{C3380CC4-5D6E-409C-BE32-E72D297353CC}">
              <c16:uniqueId val="{00000000-8912-4F71-BA34-B9B01DF9774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912-4F71-BA34-B9B01DF9774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那珂市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53167</v>
      </c>
      <c r="AM8" s="65"/>
      <c r="AN8" s="65"/>
      <c r="AO8" s="65"/>
      <c r="AP8" s="65"/>
      <c r="AQ8" s="65"/>
      <c r="AR8" s="65"/>
      <c r="AS8" s="65"/>
      <c r="AT8" s="36">
        <f>データ!$S$6</f>
        <v>97.82</v>
      </c>
      <c r="AU8" s="37"/>
      <c r="AV8" s="37"/>
      <c r="AW8" s="37"/>
      <c r="AX8" s="37"/>
      <c r="AY8" s="37"/>
      <c r="AZ8" s="37"/>
      <c r="BA8" s="37"/>
      <c r="BB8" s="54">
        <f>データ!$T$6</f>
        <v>543.52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58.41</v>
      </c>
      <c r="J10" s="37"/>
      <c r="K10" s="37"/>
      <c r="L10" s="37"/>
      <c r="M10" s="37"/>
      <c r="N10" s="37"/>
      <c r="O10" s="64"/>
      <c r="P10" s="54">
        <f>データ!$P$6</f>
        <v>98.66</v>
      </c>
      <c r="Q10" s="54"/>
      <c r="R10" s="54"/>
      <c r="S10" s="54"/>
      <c r="T10" s="54"/>
      <c r="U10" s="54"/>
      <c r="V10" s="54"/>
      <c r="W10" s="65">
        <f>データ!$Q$6</f>
        <v>3680</v>
      </c>
      <c r="X10" s="65"/>
      <c r="Y10" s="65"/>
      <c r="Z10" s="65"/>
      <c r="AA10" s="65"/>
      <c r="AB10" s="65"/>
      <c r="AC10" s="65"/>
      <c r="AD10" s="2"/>
      <c r="AE10" s="2"/>
      <c r="AF10" s="2"/>
      <c r="AG10" s="2"/>
      <c r="AH10" s="2"/>
      <c r="AI10" s="2"/>
      <c r="AJ10" s="2"/>
      <c r="AK10" s="2"/>
      <c r="AL10" s="65">
        <f>データ!$U$6</f>
        <v>52258</v>
      </c>
      <c r="AM10" s="65"/>
      <c r="AN10" s="65"/>
      <c r="AO10" s="65"/>
      <c r="AP10" s="65"/>
      <c r="AQ10" s="65"/>
      <c r="AR10" s="65"/>
      <c r="AS10" s="65"/>
      <c r="AT10" s="36">
        <f>データ!$V$6</f>
        <v>96.99</v>
      </c>
      <c r="AU10" s="37"/>
      <c r="AV10" s="37"/>
      <c r="AW10" s="37"/>
      <c r="AX10" s="37"/>
      <c r="AY10" s="37"/>
      <c r="AZ10" s="37"/>
      <c r="BA10" s="37"/>
      <c r="BB10" s="54">
        <f>データ!$W$6</f>
        <v>538.79999999999995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JU/ICIVcUTHV0svPB9Cdepy2U0LqUbDclODPI8jwf+l4RUfnK7eqgiPK7GVyolYD7WNOhUgomejS21atr0Ow==" saltValue="uN3xru7PE/6wpf/X4b6L2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82261</v>
      </c>
      <c r="D6" s="20">
        <f t="shared" si="3"/>
        <v>46</v>
      </c>
      <c r="E6" s="20">
        <f t="shared" si="3"/>
        <v>1</v>
      </c>
      <c r="F6" s="20">
        <f t="shared" si="3"/>
        <v>0</v>
      </c>
      <c r="G6" s="20">
        <f t="shared" si="3"/>
        <v>1</v>
      </c>
      <c r="H6" s="20" t="str">
        <f t="shared" si="3"/>
        <v>茨城県　那珂市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58.41</v>
      </c>
      <c r="P6" s="21">
        <f t="shared" si="3"/>
        <v>98.66</v>
      </c>
      <c r="Q6" s="21">
        <f t="shared" si="3"/>
        <v>3680</v>
      </c>
      <c r="R6" s="21">
        <f t="shared" si="3"/>
        <v>53167</v>
      </c>
      <c r="S6" s="21">
        <f t="shared" si="3"/>
        <v>97.82</v>
      </c>
      <c r="T6" s="21">
        <f t="shared" si="3"/>
        <v>543.52</v>
      </c>
      <c r="U6" s="21">
        <f t="shared" si="3"/>
        <v>52258</v>
      </c>
      <c r="V6" s="21">
        <f t="shared" si="3"/>
        <v>96.99</v>
      </c>
      <c r="W6" s="21">
        <f t="shared" si="3"/>
        <v>538.79999999999995</v>
      </c>
      <c r="X6" s="22">
        <f>IF(X7="",NA(),X7)</f>
        <v>123.27</v>
      </c>
      <c r="Y6" s="22">
        <f t="shared" ref="Y6:AG6" si="4">IF(Y7="",NA(),Y7)</f>
        <v>122.03</v>
      </c>
      <c r="Z6" s="22">
        <f t="shared" si="4"/>
        <v>111.59</v>
      </c>
      <c r="AA6" s="22">
        <f t="shared" si="4"/>
        <v>106.91</v>
      </c>
      <c r="AB6" s="22">
        <f t="shared" si="4"/>
        <v>107.25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843.99</v>
      </c>
      <c r="AU6" s="22">
        <f t="shared" ref="AU6:BC6" si="6">IF(AU7="",NA(),AU7)</f>
        <v>1605.29</v>
      </c>
      <c r="AV6" s="22">
        <f t="shared" si="6"/>
        <v>1665.38</v>
      </c>
      <c r="AW6" s="22">
        <f t="shared" si="6"/>
        <v>634.59</v>
      </c>
      <c r="AX6" s="22">
        <f t="shared" si="6"/>
        <v>957.24</v>
      </c>
      <c r="AY6" s="22">
        <f t="shared" si="6"/>
        <v>350.79</v>
      </c>
      <c r="AZ6" s="22">
        <f t="shared" si="6"/>
        <v>354.57</v>
      </c>
      <c r="BA6" s="22">
        <f t="shared" si="6"/>
        <v>357.74</v>
      </c>
      <c r="BB6" s="22">
        <f t="shared" si="6"/>
        <v>344.88</v>
      </c>
      <c r="BC6" s="22">
        <f t="shared" si="6"/>
        <v>326.02</v>
      </c>
      <c r="BD6" s="21" t="str">
        <f>IF(BD7="","",IF(BD7="-","【-】","【"&amp;SUBSTITUTE(TEXT(BD7,"#,##0.00"),"-","△")&amp;"】"))</f>
        <v>【239.69】</v>
      </c>
      <c r="BE6" s="22">
        <f>IF(BE7="",NA(),BE7)</f>
        <v>349.35</v>
      </c>
      <c r="BF6" s="22">
        <f t="shared" ref="BF6:BN6" si="7">IF(BF7="",NA(),BF7)</f>
        <v>421.31</v>
      </c>
      <c r="BG6" s="22">
        <f t="shared" si="7"/>
        <v>634.94000000000005</v>
      </c>
      <c r="BH6" s="22">
        <f t="shared" si="7"/>
        <v>678.64</v>
      </c>
      <c r="BI6" s="22">
        <f t="shared" si="7"/>
        <v>607.78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114.15</v>
      </c>
      <c r="BQ6" s="22">
        <f t="shared" ref="BQ6:BY6" si="8">IF(BQ7="",NA(),BQ7)</f>
        <v>113.11</v>
      </c>
      <c r="BR6" s="22">
        <f t="shared" si="8"/>
        <v>85.09</v>
      </c>
      <c r="BS6" s="22">
        <f t="shared" si="8"/>
        <v>83.5</v>
      </c>
      <c r="BT6" s="22">
        <f t="shared" si="8"/>
        <v>100.08</v>
      </c>
      <c r="BU6" s="22">
        <f t="shared" si="8"/>
        <v>100.85</v>
      </c>
      <c r="BV6" s="22">
        <f t="shared" si="8"/>
        <v>103.79</v>
      </c>
      <c r="BW6" s="22">
        <f t="shared" si="8"/>
        <v>98.3</v>
      </c>
      <c r="BX6" s="22">
        <f t="shared" si="8"/>
        <v>98.89</v>
      </c>
      <c r="BY6" s="22">
        <f t="shared" si="8"/>
        <v>99.25</v>
      </c>
      <c r="BZ6" s="21" t="str">
        <f>IF(BZ7="","",IF(BZ7="-","【-】","【"&amp;SUBSTITUTE(TEXT(BZ7,"#,##0.00"),"-","△")&amp;"】"))</f>
        <v>【97.59】</v>
      </c>
      <c r="CA6" s="22">
        <f>IF(CA7="",NA(),CA7)</f>
        <v>176</v>
      </c>
      <c r="CB6" s="22">
        <f t="shared" ref="CB6:CJ6" si="9">IF(CB7="",NA(),CB7)</f>
        <v>178.69</v>
      </c>
      <c r="CC6" s="22">
        <f t="shared" si="9"/>
        <v>201.48</v>
      </c>
      <c r="CD6" s="22">
        <f t="shared" si="9"/>
        <v>204.71</v>
      </c>
      <c r="CE6" s="22">
        <f t="shared" si="9"/>
        <v>202.66</v>
      </c>
      <c r="CF6" s="22">
        <f t="shared" si="9"/>
        <v>167.1</v>
      </c>
      <c r="CG6" s="22">
        <f t="shared" si="9"/>
        <v>167.86</v>
      </c>
      <c r="CH6" s="22">
        <f t="shared" si="9"/>
        <v>173.68</v>
      </c>
      <c r="CI6" s="22">
        <f t="shared" si="9"/>
        <v>174.52</v>
      </c>
      <c r="CJ6" s="22">
        <f t="shared" si="9"/>
        <v>178.92</v>
      </c>
      <c r="CK6" s="21" t="str">
        <f>IF(CK7="","",IF(CK7="-","【-】","【"&amp;SUBSTITUTE(TEXT(CK7,"#,##0.00"),"-","△")&amp;"】"))</f>
        <v>【181.66】</v>
      </c>
      <c r="CL6" s="22">
        <f>IF(CL7="",NA(),CL7)</f>
        <v>78.84</v>
      </c>
      <c r="CM6" s="22">
        <f t="shared" ref="CM6:CU6" si="10">IF(CM7="",NA(),CM7)</f>
        <v>78.52</v>
      </c>
      <c r="CN6" s="22">
        <f t="shared" si="10"/>
        <v>78.23</v>
      </c>
      <c r="CO6" s="22">
        <f t="shared" si="10"/>
        <v>77.52</v>
      </c>
      <c r="CP6" s="22">
        <f t="shared" si="10"/>
        <v>76.290000000000006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89.63</v>
      </c>
      <c r="CX6" s="22">
        <f t="shared" ref="CX6:DF6" si="11">IF(CX7="",NA(),CX7)</f>
        <v>89.19</v>
      </c>
      <c r="CY6" s="22">
        <f t="shared" si="11"/>
        <v>88.65</v>
      </c>
      <c r="CZ6" s="22">
        <f t="shared" si="11"/>
        <v>89.34</v>
      </c>
      <c r="DA6" s="22">
        <f t="shared" si="11"/>
        <v>90.96</v>
      </c>
      <c r="DB6" s="22">
        <f t="shared" si="11"/>
        <v>87.26</v>
      </c>
      <c r="DC6" s="22">
        <f t="shared" si="11"/>
        <v>87.57</v>
      </c>
      <c r="DD6" s="22">
        <f t="shared" si="11"/>
        <v>87.26</v>
      </c>
      <c r="DE6" s="22">
        <f t="shared" si="11"/>
        <v>86.95</v>
      </c>
      <c r="DF6" s="22">
        <f t="shared" si="11"/>
        <v>86.58</v>
      </c>
      <c r="DG6" s="21" t="str">
        <f>IF(DG7="","",IF(DG7="-","【-】","【"&amp;SUBSTITUTE(TEXT(DG7,"#,##0.00"),"-","△")&amp;"】"))</f>
        <v>【89.21】</v>
      </c>
      <c r="DH6" s="22">
        <f>IF(DH7="",NA(),DH7)</f>
        <v>43.77</v>
      </c>
      <c r="DI6" s="22">
        <f t="shared" ref="DI6:DQ6" si="12">IF(DI7="",NA(),DI7)</f>
        <v>43.08</v>
      </c>
      <c r="DJ6" s="22">
        <f t="shared" si="12"/>
        <v>40.119999999999997</v>
      </c>
      <c r="DK6" s="22">
        <f t="shared" si="12"/>
        <v>40.44</v>
      </c>
      <c r="DL6" s="22">
        <f t="shared" si="12"/>
        <v>40.24</v>
      </c>
      <c r="DM6" s="22">
        <f t="shared" si="12"/>
        <v>49.2</v>
      </c>
      <c r="DN6" s="22">
        <f t="shared" si="12"/>
        <v>50.01</v>
      </c>
      <c r="DO6" s="22">
        <f t="shared" si="12"/>
        <v>50.99</v>
      </c>
      <c r="DP6" s="22">
        <f t="shared" si="12"/>
        <v>51.79</v>
      </c>
      <c r="DQ6" s="22">
        <f t="shared" si="12"/>
        <v>52.02</v>
      </c>
      <c r="DR6" s="21" t="str">
        <f>IF(DR7="","",IF(DR7="-","【-】","【"&amp;SUBSTITUTE(TEXT(DR7,"#,##0.00"),"-","△")&amp;"】"))</f>
        <v>【52.41】</v>
      </c>
      <c r="DS6" s="22">
        <f>IF(DS7="",NA(),DS7)</f>
        <v>14.46</v>
      </c>
      <c r="DT6" s="22">
        <f t="shared" ref="DT6:EB6" si="13">IF(DT7="",NA(),DT7)</f>
        <v>15.16</v>
      </c>
      <c r="DU6" s="22">
        <f t="shared" si="13"/>
        <v>16.97</v>
      </c>
      <c r="DV6" s="22">
        <f t="shared" si="13"/>
        <v>19.96</v>
      </c>
      <c r="DW6" s="22">
        <f t="shared" si="13"/>
        <v>22.58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0.16</v>
      </c>
      <c r="EE6" s="22">
        <f t="shared" ref="EE6:EM6" si="14">IF(EE7="",NA(),EE7)</f>
        <v>0.28999999999999998</v>
      </c>
      <c r="EF6" s="22">
        <f t="shared" si="14"/>
        <v>0.34</v>
      </c>
      <c r="EG6" s="22">
        <f t="shared" si="14"/>
        <v>0.28000000000000003</v>
      </c>
      <c r="EH6" s="22">
        <f t="shared" si="14"/>
        <v>0.32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82261</v>
      </c>
      <c r="D7" s="24">
        <v>46</v>
      </c>
      <c r="E7" s="24">
        <v>1</v>
      </c>
      <c r="F7" s="24">
        <v>0</v>
      </c>
      <c r="G7" s="24">
        <v>1</v>
      </c>
      <c r="H7" s="24" t="s">
        <v>92</v>
      </c>
      <c r="I7" s="24" t="s">
        <v>93</v>
      </c>
      <c r="J7" s="24" t="s">
        <v>94</v>
      </c>
      <c r="K7" s="24" t="s">
        <v>95</v>
      </c>
      <c r="L7" s="24" t="s">
        <v>96</v>
      </c>
      <c r="M7" s="24" t="s">
        <v>97</v>
      </c>
      <c r="N7" s="25" t="s">
        <v>98</v>
      </c>
      <c r="O7" s="25">
        <v>58.41</v>
      </c>
      <c r="P7" s="25">
        <v>98.66</v>
      </c>
      <c r="Q7" s="25">
        <v>3680</v>
      </c>
      <c r="R7" s="25">
        <v>53167</v>
      </c>
      <c r="S7" s="25">
        <v>97.82</v>
      </c>
      <c r="T7" s="25">
        <v>543.52</v>
      </c>
      <c r="U7" s="25">
        <v>52258</v>
      </c>
      <c r="V7" s="25">
        <v>96.99</v>
      </c>
      <c r="W7" s="25">
        <v>538.79999999999995</v>
      </c>
      <c r="X7" s="25">
        <v>123.27</v>
      </c>
      <c r="Y7" s="25">
        <v>122.03</v>
      </c>
      <c r="Z7" s="25">
        <v>111.59</v>
      </c>
      <c r="AA7" s="25">
        <v>106.91</v>
      </c>
      <c r="AB7" s="25">
        <v>107.25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843.99</v>
      </c>
      <c r="AU7" s="25">
        <v>1605.29</v>
      </c>
      <c r="AV7" s="25">
        <v>1665.38</v>
      </c>
      <c r="AW7" s="25">
        <v>634.59</v>
      </c>
      <c r="AX7" s="25">
        <v>957.24</v>
      </c>
      <c r="AY7" s="25">
        <v>350.79</v>
      </c>
      <c r="AZ7" s="25">
        <v>354.57</v>
      </c>
      <c r="BA7" s="25">
        <v>357.74</v>
      </c>
      <c r="BB7" s="25">
        <v>344.88</v>
      </c>
      <c r="BC7" s="25">
        <v>326.02</v>
      </c>
      <c r="BD7" s="25">
        <v>239.69</v>
      </c>
      <c r="BE7" s="25">
        <v>349.35</v>
      </c>
      <c r="BF7" s="25">
        <v>421.31</v>
      </c>
      <c r="BG7" s="25">
        <v>634.94000000000005</v>
      </c>
      <c r="BH7" s="25">
        <v>678.64</v>
      </c>
      <c r="BI7" s="25">
        <v>607.78</v>
      </c>
      <c r="BJ7" s="25">
        <v>322.92</v>
      </c>
      <c r="BK7" s="25">
        <v>303.45999999999998</v>
      </c>
      <c r="BL7" s="25">
        <v>307.27999999999997</v>
      </c>
      <c r="BM7" s="25">
        <v>304.02</v>
      </c>
      <c r="BN7" s="25">
        <v>300.54000000000002</v>
      </c>
      <c r="BO7" s="25">
        <v>264.86</v>
      </c>
      <c r="BP7" s="25">
        <v>114.15</v>
      </c>
      <c r="BQ7" s="25">
        <v>113.11</v>
      </c>
      <c r="BR7" s="25">
        <v>85.09</v>
      </c>
      <c r="BS7" s="25">
        <v>83.5</v>
      </c>
      <c r="BT7" s="25">
        <v>100.08</v>
      </c>
      <c r="BU7" s="25">
        <v>100.85</v>
      </c>
      <c r="BV7" s="25">
        <v>103.79</v>
      </c>
      <c r="BW7" s="25">
        <v>98.3</v>
      </c>
      <c r="BX7" s="25">
        <v>98.89</v>
      </c>
      <c r="BY7" s="25">
        <v>99.25</v>
      </c>
      <c r="BZ7" s="25">
        <v>97.59</v>
      </c>
      <c r="CA7" s="25">
        <v>176</v>
      </c>
      <c r="CB7" s="25">
        <v>178.69</v>
      </c>
      <c r="CC7" s="25">
        <v>201.48</v>
      </c>
      <c r="CD7" s="25">
        <v>204.71</v>
      </c>
      <c r="CE7" s="25">
        <v>202.66</v>
      </c>
      <c r="CF7" s="25">
        <v>167.1</v>
      </c>
      <c r="CG7" s="25">
        <v>167.86</v>
      </c>
      <c r="CH7" s="25">
        <v>173.68</v>
      </c>
      <c r="CI7" s="25">
        <v>174.52</v>
      </c>
      <c r="CJ7" s="25">
        <v>178.92</v>
      </c>
      <c r="CK7" s="25">
        <v>181.66</v>
      </c>
      <c r="CL7" s="25">
        <v>78.84</v>
      </c>
      <c r="CM7" s="25">
        <v>78.52</v>
      </c>
      <c r="CN7" s="25">
        <v>78.23</v>
      </c>
      <c r="CO7" s="25">
        <v>77.52</v>
      </c>
      <c r="CP7" s="25">
        <v>76.290000000000006</v>
      </c>
      <c r="CQ7" s="25">
        <v>59.91</v>
      </c>
      <c r="CR7" s="25">
        <v>59.4</v>
      </c>
      <c r="CS7" s="25">
        <v>59.24</v>
      </c>
      <c r="CT7" s="25">
        <v>58.77</v>
      </c>
      <c r="CU7" s="25">
        <v>59.17</v>
      </c>
      <c r="CV7" s="25">
        <v>60.21</v>
      </c>
      <c r="CW7" s="25">
        <v>89.63</v>
      </c>
      <c r="CX7" s="25">
        <v>89.19</v>
      </c>
      <c r="CY7" s="25">
        <v>88.65</v>
      </c>
      <c r="CZ7" s="25">
        <v>89.34</v>
      </c>
      <c r="DA7" s="25">
        <v>90.96</v>
      </c>
      <c r="DB7" s="25">
        <v>87.26</v>
      </c>
      <c r="DC7" s="25">
        <v>87.57</v>
      </c>
      <c r="DD7" s="25">
        <v>87.26</v>
      </c>
      <c r="DE7" s="25">
        <v>86.95</v>
      </c>
      <c r="DF7" s="25">
        <v>86.58</v>
      </c>
      <c r="DG7" s="25">
        <v>89.21</v>
      </c>
      <c r="DH7" s="25">
        <v>43.77</v>
      </c>
      <c r="DI7" s="25">
        <v>43.08</v>
      </c>
      <c r="DJ7" s="25">
        <v>40.119999999999997</v>
      </c>
      <c r="DK7" s="25">
        <v>40.44</v>
      </c>
      <c r="DL7" s="25">
        <v>40.24</v>
      </c>
      <c r="DM7" s="25">
        <v>49.2</v>
      </c>
      <c r="DN7" s="25">
        <v>50.01</v>
      </c>
      <c r="DO7" s="25">
        <v>50.99</v>
      </c>
      <c r="DP7" s="25">
        <v>51.79</v>
      </c>
      <c r="DQ7" s="25">
        <v>52.02</v>
      </c>
      <c r="DR7" s="25">
        <v>52.41</v>
      </c>
      <c r="DS7" s="25">
        <v>14.46</v>
      </c>
      <c r="DT7" s="25">
        <v>15.16</v>
      </c>
      <c r="DU7" s="25">
        <v>16.97</v>
      </c>
      <c r="DV7" s="25">
        <v>19.96</v>
      </c>
      <c r="DW7" s="25">
        <v>22.58</v>
      </c>
      <c r="DX7" s="25">
        <v>18.329999999999998</v>
      </c>
      <c r="DY7" s="25">
        <v>20.27</v>
      </c>
      <c r="DZ7" s="25">
        <v>21.69</v>
      </c>
      <c r="EA7" s="25">
        <v>23.19</v>
      </c>
      <c r="EB7" s="25">
        <v>24.61</v>
      </c>
      <c r="EC7" s="25">
        <v>26.78</v>
      </c>
      <c r="ED7" s="25">
        <v>0.16</v>
      </c>
      <c r="EE7" s="25">
        <v>0.28999999999999998</v>
      </c>
      <c r="EF7" s="25">
        <v>0.34</v>
      </c>
      <c r="EG7" s="25">
        <v>0.28000000000000003</v>
      </c>
      <c r="EH7" s="25">
        <v>0.32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菊池　南</cp:lastModifiedBy>
  <cp:lastPrinted>2026-01-22T00:12:30Z</cp:lastPrinted>
  <dcterms:created xsi:type="dcterms:W3CDTF">2025-12-12T09:13:00Z</dcterms:created>
  <dcterms:modified xsi:type="dcterms:W3CDTF">2026-02-26T06:48:40Z</dcterms:modified>
  <cp:category/>
</cp:coreProperties>
</file>