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1_公共下水道\"/>
    </mc:Choice>
  </mc:AlternateContent>
  <xr:revisionPtr revIDLastSave="0" documentId="8_{46344251-7FD0-46B0-8E75-C6E02450899A}" xr6:coauthVersionLast="47" xr6:coauthVersionMax="47" xr10:uidLastSave="{00000000-0000-0000-0000-000000000000}"/>
  <workbookProtection workbookAlgorithmName="SHA-512" workbookHashValue="ZB6HTesEqhflH1erTvAzQ5zzBuArQbMedKdPM8v7ubTZm5QfBhKyrqopkCVmjC6pWJSN//VvvLikmW672Bf2+Q==" workbookSaltValue="lZNICISMR6T0NOpSgSEt/w=="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I85" i="4"/>
  <c r="H85" i="4"/>
  <c r="E85" i="4"/>
  <c r="BB10" i="4"/>
  <c r="AT10" i="4"/>
  <c r="P10" i="4"/>
  <c r="AT8" i="4"/>
  <c r="W8" i="4"/>
  <c r="P8" i="4"/>
  <c r="B6"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<sst xmlns="http://schemas.openxmlformats.org/spreadsheetml/2006/main" count="231" uniqueCount="117">
  <si>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</si>
  <si>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</si>
  <si>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</si>
  <si>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</si>
  <si>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</si>
  <si>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</si>
  <si>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</si>
  <si>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</si>
  <si>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</si>
  <si>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</si>
  <si>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</si>
  <si>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</si>
  <si>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</si>
  <si>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</si>
  <si>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</si>
  <si>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</si>
  <si>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</si>
  <si>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</si>
  <si>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</si>
  <si>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</si>
  <si>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</si>
  <si>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</si>
  <si>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</si>
  <si>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</si>
  <si>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</si>
  <si>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</si>
  <si>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</si>
  <si>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</si>
  <si>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</si>
  <si>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</si>
  <si>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</si>
  <si>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</si>
  <si>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</si>
  <si>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</si>
  <si>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</si>
  <si>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</si>
  <si>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</si>
  <si>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</si>
  <si>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</si>
  <si>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</si>
  <si>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</si>
  <si>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</si>
  <si>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</si>
  <si>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</si>
  <si>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</si>
  <si>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</si>
  <si>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</si>
  <si>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</si>
  <si>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</si>
  <si>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</si>
  <si>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</si>
  <si>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</si>
  <si>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</si>
  <si>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</si>
  <si>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</si>
  <si>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</si>
  <si>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</si>
  <si>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</si>
  <si>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</si>
  <si>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</si>
  <si>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</si>
  <si>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</si>
  <si>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</si>
  <si>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</si>
  <si>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</si>
  <si>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</si>
  <si>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</si>
  <si>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</si>
  <si>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</si>
  <si>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</si>
  <si>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</si>
  <si>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</si>
  <si>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</si>
  <si>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</si>
  <si>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</si>
  <si>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</si>
  <si>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</si>
  <si>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</si>
  <si>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</si>
  <si>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</si>
  <si>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</si>
  <si>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</si>
  <si>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</si>
  <si>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</si>
  <si>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</si>
  <si>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</si>
  <si>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</si>
  <si>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</si>
  <si>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</si>
  <si>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</si>
  <si>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</si>
  <si>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</si>
  <si>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</si>
  <si>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</si>
  <si>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</si>
  <si>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</si>
  <si>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守谷市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</si>
  <si>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</si>
  <si>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</si>
  <si>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</si>
  <si>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</si>
  <si>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</si>
  <si>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</si>
  <si>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</si>
  <si>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</si>
  <si>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</si>
  <si>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</si>
  <si>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</si>
  <si>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</si>
  <si>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</si>
  <si>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</si>
  <si>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</si>
  <si>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</si>
  <si>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</si>
  <si>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・比較的安定した経営水準で推移しているが、物価上昇や人件費上昇による費用の増加も見込まれることから、コスト削減に向けた下水道事業経営が必須となる。
・施設の老朽化等により、今後莫大な資金が必要となることから、今後は、起債も含めて資金の確保を検討し、経営の改善等を図っていく必要がある。</t>
    <rPh sb="1" eb="4">
      <t>ヒカクテキ</t>
    </rPh>
    <rPh sb="4" eb="6">
      <t>アンテイ</t>
    </rPh>
    <rPh sb="8" eb="10">
      <t>ケイエイ</t>
    </rPh>
    <rPh sb="10" eb="12">
      <t>スイジュン</t>
    </rPh>
    <rPh sb="13" eb="15">
      <t>スイイ</t>
    </rPh>
    <rPh sb="21" eb="23">
      <t>ブッカ</t>
    </rPh>
    <rPh sb="23" eb="25">
      <t>ジョウショウ</t>
    </rPh>
    <rPh sb="26" eb="29">
      <t>ジンケンヒ</t>
    </rPh>
    <rPh sb="29" eb="31">
      <t>ジョウショウ</t>
    </rPh>
    <rPh sb="34" eb="36">
      <t>ヒヨウ</t>
    </rPh>
    <rPh sb="37" eb="39">
      <t>ゾウカ</t>
    </rPh>
    <rPh sb="40" eb="42">
      <t>ミコ</t>
    </rPh>
    <rPh sb="59" eb="62">
      <t>ゲスイドウ</t>
    </rPh>
    <rPh sb="105" eb="107">
      <t>コンゴ</t>
    </rPh>
    <rPh sb="109" eb="111">
      <t>キサイ</t>
    </rPh>
    <rPh sb="112" eb="113">
      <t>フク</t>
    </rPh>
    <rPh sb="121" eb="123">
      <t>ケントウ</t>
    </rPh>
    <phoneticPr fontId="4"/>
  </si>
  <si>
    <t>【①有形固定資産減価償却率：57.61％】
浄化センター等の施設において老朽化が進んでいる。R6年度においては、浄化センター改築更新事業において主に設計業務等を実施した。今後、計画的に更新工事を行っていく。
【②管渠老朽化率：0.00％】
【③管渠改善率：0.00％】
現状では類似団体と比較して老朽化は進んでいないが、ストックマネジメントや経営戦略を踏まえた適切な管渠の更新を実施していく。</t>
    <rPh sb="48" eb="50">
      <t>ネンド</t>
    </rPh>
    <rPh sb="56" eb="58">
      <t>ジョウカ</t>
    </rPh>
    <rPh sb="62" eb="64">
      <t>カイチク</t>
    </rPh>
    <rPh sb="64" eb="66">
      <t>コウシン</t>
    </rPh>
    <rPh sb="66" eb="68">
      <t>ジギョウ</t>
    </rPh>
    <rPh sb="72" eb="73">
      <t>オモ</t>
    </rPh>
    <rPh sb="74" eb="76">
      <t>セッケイ</t>
    </rPh>
    <rPh sb="76" eb="78">
      <t>ギョウム</t>
    </rPh>
    <rPh sb="78" eb="79">
      <t>ナド</t>
    </rPh>
    <rPh sb="80" eb="82">
      <t>ジッシ</t>
    </rPh>
    <rPh sb="85" eb="87">
      <t>コンゴ</t>
    </rPh>
    <rPh sb="88" eb="91">
      <t>ケイカクテキ</t>
    </rPh>
    <rPh sb="92" eb="94">
      <t>コウシン</t>
    </rPh>
    <rPh sb="94" eb="96">
      <t>コウジ</t>
    </rPh>
    <rPh sb="97" eb="98">
      <t>オコナ</t>
    </rPh>
    <rPh sb="107" eb="109">
      <t>カンキョ</t>
    </rPh>
    <rPh sb="109" eb="112">
      <t>ロウキュウカ</t>
    </rPh>
    <rPh sb="112" eb="113">
      <t>リツ</t>
    </rPh>
    <rPh sb="123" eb="125">
      <t>カンキョ</t>
    </rPh>
    <rPh sb="125" eb="127">
      <t>カイゼン</t>
    </rPh>
    <rPh sb="136" eb="138">
      <t>ゲンジョウ</t>
    </rPh>
    <rPh sb="140" eb="142">
      <t>ルイジ</t>
    </rPh>
    <rPh sb="142" eb="144">
      <t>ダンタイ</t>
    </rPh>
    <rPh sb="145" eb="147">
      <t>ヒカク</t>
    </rPh>
    <rPh sb="149" eb="152">
      <t>ロウキュウカ</t>
    </rPh>
    <rPh sb="153" eb="154">
      <t>スス</t>
    </rPh>
    <phoneticPr fontId="4"/>
  </si>
  <si>
    <t>【①経常収支比率：114.03％】
大口事業者の割合が大きく、安定した下水道使用料を計上している。
【③流動比率：1,024.17％】
（前年度比：＋174.83ポイント）
前年度から増加した要因は、主に委託料や修繕費の未払金の減少によるもの。
【④企業債残高対事業規模比率：91.51％】
平成20年度から企業債の借入を行っていないため、減少傾向である。
【⑤経費回収率：118.59％】
【⑥汚水処理原価：107.00円】
いずれも健全な値を維持している。今後も費用の抑制に努める等、収支バランスをより適正に保つことが必要となる。
【⑦施設利用率：64.69％】
晴天時一日平均処理水量が減少傾向であることから、施設利用率が減少している。効率的な施設利用ができるよう更新整備を実施していく。
【⑧水洗化率：99.32％】
未接続者への訪問等により、更なる水洗化率の向上に努めていく。</t>
    <rPh sb="70" eb="73">
      <t>ゼンネンド</t>
    </rPh>
    <rPh sb="73" eb="74">
      <t>ヒ</t>
    </rPh>
    <rPh sb="88" eb="91">
      <t>ゼンネンド</t>
    </rPh>
    <rPh sb="93" eb="95">
      <t>ゾウカ</t>
    </rPh>
    <rPh sb="97" eb="99">
      <t>ヨウイン</t>
    </rPh>
    <rPh sb="101" eb="102">
      <t>オモ</t>
    </rPh>
    <rPh sb="133" eb="135">
      <t>ジギョウ</t>
    </rPh>
    <rPh sb="135" eb="137">
      <t>キボ</t>
    </rPh>
    <rPh sb="137" eb="139">
      <t>ヒリツ</t>
    </rPh>
    <rPh sb="156" eb="158">
      <t>キギョウ</t>
    </rPh>
    <rPh sb="158" eb="159">
      <t>サイ</t>
    </rPh>
    <rPh sb="163" eb="164">
      <t>オコナ</t>
    </rPh>
    <rPh sb="172" eb="174">
      <t>ゲンショウ</t>
    </rPh>
    <rPh sb="174" eb="176">
      <t>ケイコウ</t>
    </rPh>
    <rPh sb="184" eb="186">
      <t>ケイヒ</t>
    </rPh>
    <rPh sb="201" eb="203">
      <t>オスイ</t>
    </rPh>
    <rPh sb="203" eb="205">
      <t>ショリ</t>
    </rPh>
    <rPh sb="221" eb="223">
      <t>ケンゼン</t>
    </rPh>
    <rPh sb="224" eb="225">
      <t>アタイ</t>
    </rPh>
    <rPh sb="226" eb="228">
      <t>イジ</t>
    </rPh>
    <rPh sb="300" eb="302">
      <t>ゲンショウ</t>
    </rPh>
    <rPh sb="302" eb="304">
      <t>ケイコウ</t>
    </rPh>
    <rPh sb="312" eb="314">
      <t>シセツ</t>
    </rPh>
    <rPh sb="314" eb="316">
      <t>リヨウ</t>
    </rPh>
    <rPh sb="316" eb="317">
      <t>リツ</t>
    </rPh>
    <rPh sb="318" eb="320">
      <t>ゲンショウ</t>
    </rPh>
    <rPh sb="329" eb="331">
      <t>シセツ</t>
    </rPh>
    <rPh sb="331" eb="333">
      <t>リヨウ</t>
    </rPh>
    <rPh sb="339" eb="341">
      <t>コウシン</t>
    </rPh>
    <rPh sb="341" eb="343">
      <t>セイビ</t>
    </rPh>
    <rPh sb="344" eb="346">
      <t>ジッシ</t>
    </rPh>
    <rPh sb="355" eb="358">
      <t>スイセンカ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</si>
</sst>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0.02</c:v>
                </c:pt>
                <c:pt idx="1">
                  <c:v>0.01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5BF-4DC7-8C44-987A5D413E6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75BF-4DC7-8C44-987A5D413E6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67.09</c:v>
                </c:pt>
                <c:pt idx="1">
                  <c:v>69.42</c:v>
                </c:pt>
                <c:pt idx="2">
                  <c:v>66.819999999999993</c:v>
                </c:pt>
                <c:pt idx="3">
                  <c:v>66.39</c:v>
                </c:pt>
                <c:pt idx="4">
                  <c:v>64.69</c:v>
                </c:pt>
              </c:numCache>
            </c:numRef>
          </c:val>
          <c:extLst>
            <c:ext xmlns:c16="http://schemas.microsoft.com/office/drawing/2014/chart" uri="{C3380CC4-5D6E-409C-BE32-E72D297353CC}">
              <c16:uniqueId val="{00000000-C90B-474D-9EA3-2086DC98776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C90B-474D-9EA3-2086DC98776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99.21</c:v>
                </c:pt>
                <c:pt idx="1">
                  <c:v>99.24</c:v>
                </c:pt>
                <c:pt idx="2">
                  <c:v>99.27</c:v>
                </c:pt>
                <c:pt idx="3">
                  <c:v>99.31</c:v>
                </c:pt>
                <c:pt idx="4">
                  <c:v>99.32</c:v>
                </c:pt>
              </c:numCache>
            </c:numRef>
          </c:val>
          <c:extLst>
            <c:ext xmlns:c16="http://schemas.microsoft.com/office/drawing/2014/chart" uri="{C3380CC4-5D6E-409C-BE32-E72D297353CC}">
              <c16:uniqueId val="{00000000-2E62-4B33-B4E1-C8269E77EB3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2E62-4B33-B4E1-C8269E77EB3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114.8</c:v>
                </c:pt>
                <c:pt idx="1">
                  <c:v>122.9</c:v>
                </c:pt>
                <c:pt idx="2">
                  <c:v>115.97</c:v>
                </c:pt>
                <c:pt idx="3">
                  <c:v>114.81</c:v>
                </c:pt>
                <c:pt idx="4">
                  <c:v>114.03</c:v>
                </c:pt>
              </c:numCache>
            </c:numRef>
          </c:val>
          <c:extLst>
            <c:ext xmlns:c16="http://schemas.microsoft.com/office/drawing/2014/chart" uri="{C3380CC4-5D6E-409C-BE32-E72D297353CC}">
              <c16:uniqueId val="{00000000-0657-4134-8710-E6A10F26AF0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0657-4134-8710-E6A10F26AF0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49.79</c:v>
                </c:pt>
                <c:pt idx="1">
                  <c:v>51.92</c:v>
                </c:pt>
                <c:pt idx="2">
                  <c:v>53.76</c:v>
                </c:pt>
                <c:pt idx="3">
                  <c:v>55.59</c:v>
                </c:pt>
                <c:pt idx="4">
                  <c:v>57.61</c:v>
                </c:pt>
              </c:numCache>
            </c:numRef>
          </c:val>
          <c:extLst>
            <c:ext xmlns:c16="http://schemas.microsoft.com/office/drawing/2014/chart" uri="{C3380CC4-5D6E-409C-BE32-E72D297353CC}">
              <c16:uniqueId val="{00000000-AB27-4133-BF96-19096D5B198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AB27-4133-BF96-19096D5B198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7A-4BF0-B45A-553A5769994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127A-4BF0-B45A-553A5769994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F84-45AD-A938-54BF68AD812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6F84-45AD-A938-54BF68AD812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1192.98</c:v>
                </c:pt>
                <c:pt idx="1">
                  <c:v>1015.54</c:v>
                </c:pt>
                <c:pt idx="2">
                  <c:v>677.69</c:v>
                </c:pt>
                <c:pt idx="3">
                  <c:v>849.34</c:v>
                </c:pt>
                <c:pt idx="4">
                  <c:v>1024.17</c:v>
                </c:pt>
              </c:numCache>
            </c:numRef>
          </c:val>
          <c:extLst>
            <c:ext xmlns:c16="http://schemas.microsoft.com/office/drawing/2014/chart" uri="{C3380CC4-5D6E-409C-BE32-E72D297353CC}">
              <c16:uniqueId val="{00000000-FA86-4881-959F-8FE701C902D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FA86-4881-959F-8FE701C902D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172.49</c:v>
                </c:pt>
                <c:pt idx="1">
                  <c:v>144.57</c:v>
                </c:pt>
                <c:pt idx="2">
                  <c:v>126.33</c:v>
                </c:pt>
                <c:pt idx="3">
                  <c:v>108.06</c:v>
                </c:pt>
                <c:pt idx="4">
                  <c:v>91.51</c:v>
                </c:pt>
              </c:numCache>
            </c:numRef>
          </c:val>
          <c:extLst>
            <c:ext xmlns:c16="http://schemas.microsoft.com/office/drawing/2014/chart" uri="{C3380CC4-5D6E-409C-BE32-E72D297353CC}">
              <c16:uniqueId val="{00000000-79BF-4FD7-B2C6-B8AF2897491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79BF-4FD7-B2C6-B8AF2897491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127.49</c:v>
                </c:pt>
                <c:pt idx="1">
                  <c:v>138.43</c:v>
                </c:pt>
                <c:pt idx="2">
                  <c:v>122.63</c:v>
                </c:pt>
                <c:pt idx="3">
                  <c:v>124.73</c:v>
                </c:pt>
                <c:pt idx="4">
                  <c:v>118.59</c:v>
                </c:pt>
              </c:numCache>
            </c:numRef>
          </c:val>
          <c:extLst>
            <c:ext xmlns:c16="http://schemas.microsoft.com/office/drawing/2014/chart" uri="{C3380CC4-5D6E-409C-BE32-E72D297353CC}">
              <c16:uniqueId val="{00000000-65EC-4129-8436-A8E8EF2CBD8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65EC-4129-8436-A8E8EF2CBD8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93.23</c:v>
                </c:pt>
                <c:pt idx="1">
                  <c:v>91.34</c:v>
                </c:pt>
                <c:pt idx="2">
                  <c:v>103.32</c:v>
                </c:pt>
                <c:pt idx="3">
                  <c:v>101.82</c:v>
                </c:pt>
                <c:pt idx="4">
                  <c:v>107</c:v>
                </c:pt>
              </c:numCache>
            </c:numRef>
          </c:val>
          <c:extLst>
            <c:ext xmlns:c16="http://schemas.microsoft.com/office/drawing/2014/chart" uri="{C3380CC4-5D6E-409C-BE32-E72D297353CC}">
              <c16:uniqueId val="{00000000-BCB8-494D-84FC-8714D87973A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BCB8-494D-84FC-8714D87973A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2" zoomScaleNormal="100" workbookViewId="0">
      <selection activeCell="CA16" sqref="CA1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茨城県　守谷市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70900</v>
      </c>
      <c r="AM8" s="41"/>
      <c r="AN8" s="41"/>
      <c r="AO8" s="41"/>
      <c r="AP8" s="41"/>
      <c r="AQ8" s="41"/>
      <c r="AR8" s="41"/>
      <c r="AS8" s="41"/>
      <c r="AT8" s="34">
        <f>データ!T6</f>
        <v>35.71</v>
      </c>
      <c r="AU8" s="34"/>
      <c r="AV8" s="34"/>
      <c r="AW8" s="34"/>
      <c r="AX8" s="34"/>
      <c r="AY8" s="34"/>
      <c r="AZ8" s="34"/>
      <c r="BA8" s="34"/>
      <c r="BB8" s="34">
        <f>データ!U6</f>
        <v>1985.44</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93.94</v>
      </c>
      <c r="J10" s="34"/>
      <c r="K10" s="34"/>
      <c r="L10" s="34"/>
      <c r="M10" s="34"/>
      <c r="N10" s="34"/>
      <c r="O10" s="34"/>
      <c r="P10" s="34">
        <f>データ!P6</f>
        <v>99.23</v>
      </c>
      <c r="Q10" s="34"/>
      <c r="R10" s="34"/>
      <c r="S10" s="34"/>
      <c r="T10" s="34"/>
      <c r="U10" s="34"/>
      <c r="V10" s="34"/>
      <c r="W10" s="34">
        <f>データ!Q6</f>
        <v>87.38</v>
      </c>
      <c r="X10" s="34"/>
      <c r="Y10" s="34"/>
      <c r="Z10" s="34"/>
      <c r="AA10" s="34"/>
      <c r="AB10" s="34"/>
      <c r="AC10" s="34"/>
      <c r="AD10" s="41">
        <f>データ!R6</f>
        <v>2184</v>
      </c>
      <c r="AE10" s="41"/>
      <c r="AF10" s="41"/>
      <c r="AG10" s="41"/>
      <c r="AH10" s="41"/>
      <c r="AI10" s="41"/>
      <c r="AJ10" s="41"/>
      <c r="AK10" s="2"/>
      <c r="AL10" s="41">
        <f>データ!V6</f>
        <v>70363</v>
      </c>
      <c r="AM10" s="41"/>
      <c r="AN10" s="41"/>
      <c r="AO10" s="41"/>
      <c r="AP10" s="41"/>
      <c r="AQ10" s="41"/>
      <c r="AR10" s="41"/>
      <c r="AS10" s="41"/>
      <c r="AT10" s="34">
        <f>データ!W6</f>
        <v>20.2</v>
      </c>
      <c r="AU10" s="34"/>
      <c r="AV10" s="34"/>
      <c r="AW10" s="34"/>
      <c r="AX10" s="34"/>
      <c r="AY10" s="34"/>
      <c r="AZ10" s="34"/>
      <c r="BA10" s="34"/>
      <c r="BB10" s="34">
        <f>データ!X6</f>
        <v>3483.32</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116</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KWi2JRj0xIzN33tr5NhCLP/yedPMe4Tn9mMmClMfrBNucSJ07cT5BhD5LUDJuvOgTaFNtSpwRIMMGpf2+9lcKA==" saltValue="G9aRI1hC5wwbbjAw7h5kb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82244</v>
      </c>
      <c r="D6" s="19">
        <f t="shared" si="3"/>
        <v>46</v>
      </c>
      <c r="E6" s="19">
        <f t="shared" si="3"/>
        <v>17</v>
      </c>
      <c r="F6" s="19">
        <f t="shared" si="3"/>
        <v>1</v>
      </c>
      <c r="G6" s="19">
        <f t="shared" si="3"/>
        <v>0</v>
      </c>
      <c r="H6" s="19" t="str">
        <f t="shared" si="3"/>
        <v>茨城県　守谷市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93.94</v>
      </c>
      <c r="P6" s="20">
        <f t="shared" si="3"/>
        <v>99.23</v>
      </c>
      <c r="Q6" s="20">
        <f t="shared" si="3"/>
        <v>87.38</v>
      </c>
      <c r="R6" s="20">
        <f t="shared" si="3"/>
        <v>2184</v>
      </c>
      <c r="S6" s="20">
        <f t="shared" si="3"/>
        <v>70900</v>
      </c>
      <c r="T6" s="20">
        <f t="shared" si="3"/>
        <v>35.71</v>
      </c>
      <c r="U6" s="20">
        <f t="shared" si="3"/>
        <v>1985.44</v>
      </c>
      <c r="V6" s="20">
        <f t="shared" si="3"/>
        <v>70363</v>
      </c>
      <c r="W6" s="20">
        <f t="shared" si="3"/>
        <v>20.2</v>
      </c>
      <c r="X6" s="20">
        <f t="shared" si="3"/>
        <v>3483.32</v>
      </c>
      <c r="Y6" s="21">
        <f>IF(Y7="",NA(),Y7)</f>
        <v>114.8</v>
      </c>
      <c r="Z6" s="21">
        <f t="shared" ref="Z6:AH6" si="4">IF(Z7="",NA(),Z7)</f>
        <v>122.9</v>
      </c>
      <c r="AA6" s="21">
        <f t="shared" si="4"/>
        <v>115.97</v>
      </c>
      <c r="AB6" s="21">
        <f t="shared" si="4"/>
        <v>114.81</v>
      </c>
      <c r="AC6" s="21">
        <f t="shared" si="4"/>
        <v>114.03</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1192.98</v>
      </c>
      <c r="AV6" s="21">
        <f t="shared" ref="AV6:BD6" si="6">IF(AV7="",NA(),AV7)</f>
        <v>1015.54</v>
      </c>
      <c r="AW6" s="21">
        <f t="shared" si="6"/>
        <v>677.69</v>
      </c>
      <c r="AX6" s="21">
        <f t="shared" si="6"/>
        <v>849.34</v>
      </c>
      <c r="AY6" s="21">
        <f t="shared" si="6"/>
        <v>1024.17</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172.49</v>
      </c>
      <c r="BG6" s="21">
        <f t="shared" ref="BG6:BO6" si="7">IF(BG7="",NA(),BG7)</f>
        <v>144.57</v>
      </c>
      <c r="BH6" s="21">
        <f t="shared" si="7"/>
        <v>126.33</v>
      </c>
      <c r="BI6" s="21">
        <f t="shared" si="7"/>
        <v>108.06</v>
      </c>
      <c r="BJ6" s="21">
        <f t="shared" si="7"/>
        <v>91.51</v>
      </c>
      <c r="BK6" s="21">
        <f t="shared" si="7"/>
        <v>857.88</v>
      </c>
      <c r="BL6" s="21">
        <f t="shared" si="7"/>
        <v>825.1</v>
      </c>
      <c r="BM6" s="21">
        <f t="shared" si="7"/>
        <v>789.87</v>
      </c>
      <c r="BN6" s="21">
        <f t="shared" si="7"/>
        <v>749.43</v>
      </c>
      <c r="BO6" s="21">
        <f t="shared" si="7"/>
        <v>698.04</v>
      </c>
      <c r="BP6" s="20" t="str">
        <f>IF(BP7="","",IF(BP7="-","【-】","【"&amp;SUBSTITUTE(TEXT(BP7,"#,##0.00"),"-","△")&amp;"】"))</f>
        <v>【602.56】</v>
      </c>
      <c r="BQ6" s="21">
        <f>IF(BQ7="",NA(),BQ7)</f>
        <v>127.49</v>
      </c>
      <c r="BR6" s="21">
        <f t="shared" ref="BR6:BZ6" si="8">IF(BR7="",NA(),BR7)</f>
        <v>138.43</v>
      </c>
      <c r="BS6" s="21">
        <f t="shared" si="8"/>
        <v>122.63</v>
      </c>
      <c r="BT6" s="21">
        <f t="shared" si="8"/>
        <v>124.73</v>
      </c>
      <c r="BU6" s="21">
        <f t="shared" si="8"/>
        <v>118.59</v>
      </c>
      <c r="BV6" s="21">
        <f t="shared" si="8"/>
        <v>94.97</v>
      </c>
      <c r="BW6" s="21">
        <f t="shared" si="8"/>
        <v>97.07</v>
      </c>
      <c r="BX6" s="21">
        <f t="shared" si="8"/>
        <v>98.06</v>
      </c>
      <c r="BY6" s="21">
        <f t="shared" si="8"/>
        <v>98.46</v>
      </c>
      <c r="BZ6" s="21">
        <f t="shared" si="8"/>
        <v>97.98</v>
      </c>
      <c r="CA6" s="20" t="str">
        <f>IF(CA7="","",IF(CA7="-","【-】","【"&amp;SUBSTITUTE(TEXT(CA7,"#,##0.00"),"-","△")&amp;"】"))</f>
        <v>【97.94】</v>
      </c>
      <c r="CB6" s="21">
        <f>IF(CB7="",NA(),CB7)</f>
        <v>93.23</v>
      </c>
      <c r="CC6" s="21">
        <f t="shared" ref="CC6:CK6" si="9">IF(CC7="",NA(),CC7)</f>
        <v>91.34</v>
      </c>
      <c r="CD6" s="21">
        <f t="shared" si="9"/>
        <v>103.32</v>
      </c>
      <c r="CE6" s="21">
        <f t="shared" si="9"/>
        <v>101.82</v>
      </c>
      <c r="CF6" s="21">
        <f t="shared" si="9"/>
        <v>107</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67.09</v>
      </c>
      <c r="CN6" s="21">
        <f t="shared" ref="CN6:CV6" si="10">IF(CN7="",NA(),CN7)</f>
        <v>69.42</v>
      </c>
      <c r="CO6" s="21">
        <f t="shared" si="10"/>
        <v>66.819999999999993</v>
      </c>
      <c r="CP6" s="21">
        <f t="shared" si="10"/>
        <v>66.39</v>
      </c>
      <c r="CQ6" s="21">
        <f t="shared" si="10"/>
        <v>64.69</v>
      </c>
      <c r="CR6" s="21">
        <f t="shared" si="10"/>
        <v>65.28</v>
      </c>
      <c r="CS6" s="21">
        <f t="shared" si="10"/>
        <v>64.92</v>
      </c>
      <c r="CT6" s="21">
        <f t="shared" si="10"/>
        <v>64.14</v>
      </c>
      <c r="CU6" s="21">
        <f t="shared" si="10"/>
        <v>63.71</v>
      </c>
      <c r="CV6" s="21">
        <f t="shared" si="10"/>
        <v>64.95</v>
      </c>
      <c r="CW6" s="20" t="str">
        <f>IF(CW7="","",IF(CW7="-","【-】","【"&amp;SUBSTITUTE(TEXT(CW7,"#,##0.00"),"-","△")&amp;"】"))</f>
        <v>【60.13】</v>
      </c>
      <c r="CX6" s="21">
        <f>IF(CX7="",NA(),CX7)</f>
        <v>99.21</v>
      </c>
      <c r="CY6" s="21">
        <f t="shared" ref="CY6:DG6" si="11">IF(CY7="",NA(),CY7)</f>
        <v>99.24</v>
      </c>
      <c r="CZ6" s="21">
        <f t="shared" si="11"/>
        <v>99.27</v>
      </c>
      <c r="DA6" s="21">
        <f t="shared" si="11"/>
        <v>99.31</v>
      </c>
      <c r="DB6" s="21">
        <f t="shared" si="11"/>
        <v>99.32</v>
      </c>
      <c r="DC6" s="21">
        <f t="shared" si="11"/>
        <v>92.72</v>
      </c>
      <c r="DD6" s="21">
        <f t="shared" si="11"/>
        <v>92.88</v>
      </c>
      <c r="DE6" s="21">
        <f t="shared" si="11"/>
        <v>92.9</v>
      </c>
      <c r="DF6" s="21">
        <f t="shared" si="11"/>
        <v>92.89</v>
      </c>
      <c r="DG6" s="21">
        <f t="shared" si="11"/>
        <v>93.08</v>
      </c>
      <c r="DH6" s="20" t="str">
        <f>IF(DH7="","",IF(DH7="-","【-】","【"&amp;SUBSTITUTE(TEXT(DH7,"#,##0.00"),"-","△")&amp;"】"))</f>
        <v>【96.00】</v>
      </c>
      <c r="DI6" s="21">
        <f>IF(DI7="",NA(),DI7)</f>
        <v>49.79</v>
      </c>
      <c r="DJ6" s="21">
        <f t="shared" ref="DJ6:DR6" si="12">IF(DJ7="",NA(),DJ7)</f>
        <v>51.92</v>
      </c>
      <c r="DK6" s="21">
        <f t="shared" si="12"/>
        <v>53.76</v>
      </c>
      <c r="DL6" s="21">
        <f t="shared" si="12"/>
        <v>55.59</v>
      </c>
      <c r="DM6" s="21">
        <f t="shared" si="12"/>
        <v>57.61</v>
      </c>
      <c r="DN6" s="21">
        <f t="shared" si="12"/>
        <v>23.79</v>
      </c>
      <c r="DO6" s="21">
        <f t="shared" si="12"/>
        <v>25.66</v>
      </c>
      <c r="DP6" s="21">
        <f t="shared" si="12"/>
        <v>27.46</v>
      </c>
      <c r="DQ6" s="21">
        <f t="shared" si="12"/>
        <v>29.93</v>
      </c>
      <c r="DR6" s="21">
        <f t="shared" si="12"/>
        <v>31.89</v>
      </c>
      <c r="DS6" s="20" t="str">
        <f>IF(DS7="","",IF(DS7="-","【-】","【"&amp;SUBSTITUTE(TEXT(DS7,"#,##0.00"),"-","△")&amp;"】"))</f>
        <v>【42.20】</v>
      </c>
      <c r="DT6" s="20">
        <f>IF(DT7="",NA(),DT7)</f>
        <v>0</v>
      </c>
      <c r="DU6" s="20">
        <f t="shared" ref="DU6:EC6" si="13">IF(DU7="",NA(),DU7)</f>
        <v>0</v>
      </c>
      <c r="DV6" s="20">
        <f t="shared" si="13"/>
        <v>0</v>
      </c>
      <c r="DW6" s="20">
        <f t="shared" si="13"/>
        <v>0</v>
      </c>
      <c r="DX6" s="20">
        <f t="shared" si="13"/>
        <v>0</v>
      </c>
      <c r="DY6" s="21">
        <f t="shared" si="13"/>
        <v>1.22</v>
      </c>
      <c r="DZ6" s="21">
        <f t="shared" si="13"/>
        <v>1.61</v>
      </c>
      <c r="EA6" s="21">
        <f t="shared" si="13"/>
        <v>2.08</v>
      </c>
      <c r="EB6" s="21">
        <f t="shared" si="13"/>
        <v>2.74</v>
      </c>
      <c r="EC6" s="21">
        <f t="shared" si="13"/>
        <v>3.24</v>
      </c>
      <c r="ED6" s="20" t="str">
        <f>IF(ED7="","",IF(ED7="-","【-】","【"&amp;SUBSTITUTE(TEXT(ED7,"#,##0.00"),"-","△")&amp;"】"))</f>
        <v>【9.46】</v>
      </c>
      <c r="EE6" s="21">
        <f>IF(EE7="",NA(),EE7)</f>
        <v>0.02</v>
      </c>
      <c r="EF6" s="21">
        <f t="shared" ref="EF6:EN6" si="14">IF(EF7="",NA(),EF7)</f>
        <v>0.01</v>
      </c>
      <c r="EG6" s="20">
        <f t="shared" si="14"/>
        <v>0</v>
      </c>
      <c r="EH6" s="20">
        <f t="shared" si="14"/>
        <v>0</v>
      </c>
      <c r="EI6" s="20">
        <f t="shared" si="14"/>
        <v>0</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82244</v>
      </c>
      <c r="D7" s="23">
        <v>46</v>
      </c>
      <c r="E7" s="23">
        <v>17</v>
      </c>
      <c r="F7" s="23">
        <v>1</v>
      </c>
      <c r="G7" s="23">
        <v>0</v>
      </c>
      <c r="H7" s="23" t="s">
        <v>96</v>
      </c>
      <c r="I7" s="23" t="s">
        <v>97</v>
      </c>
      <c r="J7" s="23" t="s">
        <v>98</v>
      </c>
      <c r="K7" s="23" t="s">
        <v>99</v>
      </c>
      <c r="L7" s="23" t="s">
        <v>100</v>
      </c>
      <c r="M7" s="23" t="s">
        <v>101</v>
      </c>
      <c r="N7" s="24" t="s">
        <v>102</v>
      </c>
      <c r="O7" s="24">
        <v>93.94</v>
      </c>
      <c r="P7" s="24">
        <v>99.23</v>
      </c>
      <c r="Q7" s="24">
        <v>87.38</v>
      </c>
      <c r="R7" s="24">
        <v>2184</v>
      </c>
      <c r="S7" s="24">
        <v>70900</v>
      </c>
      <c r="T7" s="24">
        <v>35.71</v>
      </c>
      <c r="U7" s="24">
        <v>1985.44</v>
      </c>
      <c r="V7" s="24">
        <v>70363</v>
      </c>
      <c r="W7" s="24">
        <v>20.2</v>
      </c>
      <c r="X7" s="24">
        <v>3483.32</v>
      </c>
      <c r="Y7" s="24">
        <v>114.8</v>
      </c>
      <c r="Z7" s="24">
        <v>122.9</v>
      </c>
      <c r="AA7" s="24">
        <v>115.97</v>
      </c>
      <c r="AB7" s="24">
        <v>114.81</v>
      </c>
      <c r="AC7" s="24">
        <v>114.03</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1192.98</v>
      </c>
      <c r="AV7" s="24">
        <v>1015.54</v>
      </c>
      <c r="AW7" s="24">
        <v>677.69</v>
      </c>
      <c r="AX7" s="24">
        <v>849.34</v>
      </c>
      <c r="AY7" s="24">
        <v>1024.17</v>
      </c>
      <c r="AZ7" s="24">
        <v>67.930000000000007</v>
      </c>
      <c r="BA7" s="24">
        <v>68.53</v>
      </c>
      <c r="BB7" s="24">
        <v>69.180000000000007</v>
      </c>
      <c r="BC7" s="24">
        <v>76.319999999999993</v>
      </c>
      <c r="BD7" s="24">
        <v>80.33</v>
      </c>
      <c r="BE7" s="24">
        <v>82.75</v>
      </c>
      <c r="BF7" s="24">
        <v>172.49</v>
      </c>
      <c r="BG7" s="24">
        <v>144.57</v>
      </c>
      <c r="BH7" s="24">
        <v>126.33</v>
      </c>
      <c r="BI7" s="24">
        <v>108.06</v>
      </c>
      <c r="BJ7" s="24">
        <v>91.51</v>
      </c>
      <c r="BK7" s="24">
        <v>857.88</v>
      </c>
      <c r="BL7" s="24">
        <v>825.1</v>
      </c>
      <c r="BM7" s="24">
        <v>789.87</v>
      </c>
      <c r="BN7" s="24">
        <v>749.43</v>
      </c>
      <c r="BO7" s="24">
        <v>698.04</v>
      </c>
      <c r="BP7" s="24">
        <v>602.55999999999995</v>
      </c>
      <c r="BQ7" s="24">
        <v>127.49</v>
      </c>
      <c r="BR7" s="24">
        <v>138.43</v>
      </c>
      <c r="BS7" s="24">
        <v>122.63</v>
      </c>
      <c r="BT7" s="24">
        <v>124.73</v>
      </c>
      <c r="BU7" s="24">
        <v>118.59</v>
      </c>
      <c r="BV7" s="24">
        <v>94.97</v>
      </c>
      <c r="BW7" s="24">
        <v>97.07</v>
      </c>
      <c r="BX7" s="24">
        <v>98.06</v>
      </c>
      <c r="BY7" s="24">
        <v>98.46</v>
      </c>
      <c r="BZ7" s="24">
        <v>97.98</v>
      </c>
      <c r="CA7" s="24">
        <v>97.94</v>
      </c>
      <c r="CB7" s="24">
        <v>93.23</v>
      </c>
      <c r="CC7" s="24">
        <v>91.34</v>
      </c>
      <c r="CD7" s="24">
        <v>103.32</v>
      </c>
      <c r="CE7" s="24">
        <v>101.82</v>
      </c>
      <c r="CF7" s="24">
        <v>107</v>
      </c>
      <c r="CG7" s="24">
        <v>159.49</v>
      </c>
      <c r="CH7" s="24">
        <v>157.81</v>
      </c>
      <c r="CI7" s="24">
        <v>157.37</v>
      </c>
      <c r="CJ7" s="24">
        <v>157.44999999999999</v>
      </c>
      <c r="CK7" s="24">
        <v>159.75</v>
      </c>
      <c r="CL7" s="24">
        <v>140.97999999999999</v>
      </c>
      <c r="CM7" s="24">
        <v>67.09</v>
      </c>
      <c r="CN7" s="24">
        <v>69.42</v>
      </c>
      <c r="CO7" s="24">
        <v>66.819999999999993</v>
      </c>
      <c r="CP7" s="24">
        <v>66.39</v>
      </c>
      <c r="CQ7" s="24">
        <v>64.69</v>
      </c>
      <c r="CR7" s="24">
        <v>65.28</v>
      </c>
      <c r="CS7" s="24">
        <v>64.92</v>
      </c>
      <c r="CT7" s="24">
        <v>64.14</v>
      </c>
      <c r="CU7" s="24">
        <v>63.71</v>
      </c>
      <c r="CV7" s="24">
        <v>64.95</v>
      </c>
      <c r="CW7" s="24">
        <v>60.13</v>
      </c>
      <c r="CX7" s="24">
        <v>99.21</v>
      </c>
      <c r="CY7" s="24">
        <v>99.24</v>
      </c>
      <c r="CZ7" s="24">
        <v>99.27</v>
      </c>
      <c r="DA7" s="24">
        <v>99.31</v>
      </c>
      <c r="DB7" s="24">
        <v>99.32</v>
      </c>
      <c r="DC7" s="24">
        <v>92.72</v>
      </c>
      <c r="DD7" s="24">
        <v>92.88</v>
      </c>
      <c r="DE7" s="24">
        <v>92.9</v>
      </c>
      <c r="DF7" s="24">
        <v>92.89</v>
      </c>
      <c r="DG7" s="24">
        <v>93.08</v>
      </c>
      <c r="DH7" s="24">
        <v>96</v>
      </c>
      <c r="DI7" s="24">
        <v>49.79</v>
      </c>
      <c r="DJ7" s="24">
        <v>51.92</v>
      </c>
      <c r="DK7" s="24">
        <v>53.76</v>
      </c>
      <c r="DL7" s="24">
        <v>55.59</v>
      </c>
      <c r="DM7" s="24">
        <v>57.61</v>
      </c>
      <c r="DN7" s="24">
        <v>23.79</v>
      </c>
      <c r="DO7" s="24">
        <v>25.66</v>
      </c>
      <c r="DP7" s="24">
        <v>27.46</v>
      </c>
      <c r="DQ7" s="24">
        <v>29.93</v>
      </c>
      <c r="DR7" s="24">
        <v>31.89</v>
      </c>
      <c r="DS7" s="24">
        <v>42.2</v>
      </c>
      <c r="DT7" s="24">
        <v>0</v>
      </c>
      <c r="DU7" s="24">
        <v>0</v>
      </c>
      <c r="DV7" s="24">
        <v>0</v>
      </c>
      <c r="DW7" s="24">
        <v>0</v>
      </c>
      <c r="DX7" s="24">
        <v>0</v>
      </c>
      <c r="DY7" s="24">
        <v>1.22</v>
      </c>
      <c r="DZ7" s="24">
        <v>1.61</v>
      </c>
      <c r="EA7" s="24">
        <v>2.08</v>
      </c>
      <c r="EB7" s="24">
        <v>2.74</v>
      </c>
      <c r="EC7" s="24">
        <v>3.24</v>
      </c>
      <c r="ED7" s="24">
        <v>9.4600000000000009</v>
      </c>
      <c r="EE7" s="24">
        <v>0.02</v>
      </c>
      <c r="EF7" s="24">
        <v>0.01</v>
      </c>
      <c r="EG7" s="24">
        <v>0</v>
      </c>
      <c r="EH7" s="24">
        <v>0</v>
      </c>
      <c r="EI7" s="24">
        <v>0</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cp:lastPrinted>2026-01-23T04:56:07Z</cp:lastPrinted>
  <dcterms:created xsi:type="dcterms:W3CDTF">2025-12-23T05:57:45Z</dcterms:created>
  <dcterms:modified xsi:type="dcterms:W3CDTF">2026-02-26T06:48:28Z</dcterms:modified>
  <cp:category/>
</cp:coreProperties>
</file>