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B1A8A186-A045-4E5F-A585-6B74A3E2385C}" xr6:coauthVersionLast="47" xr6:coauthVersionMax="47" xr10:uidLastSave="{00000000-0000-0000-0000-000000000000}"/>
  <workbookProtection workbookAlgorithmName="SHA-512" workbookHashValue="83saErTPN6mEmh+1fw5DGt1UX/J/E0hf3RRRFzZQMg2Hc7dEhamtp8rEhWgQJ+Laugq3xbKgIQcXvA38qojOjw==" workbookSaltValue="MDhEvud6WbjTddsnG0FD1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I10" i="4" s="1"/>
  <c r="N6" i="5"/>
  <c r="B10" i="4" s="1"/>
  <c r="M6" i="5"/>
  <c r="L6" i="5"/>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BB10" i="4"/>
  <c r="AT10" i="4"/>
  <c r="AL10" i="4"/>
  <c r="W10" i="4"/>
  <c r="BB8" i="4"/>
  <c r="AD8" i="4"/>
  <c r="W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<sst xmlns="http://schemas.openxmlformats.org/spreadsheetml/2006/main" count="228" uniqueCount="113">
  <si>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</si>
  <si>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</si>
  <si>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</si>
  <si>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</si>
  <si>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</si>
  <si>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</si>
  <si>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</si>
  <si>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</si>
  <si>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</si>
  <si>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</si>
  <si>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</si>
  <si>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</si>
  <si>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</si>
  <si>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</si>
  <si>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</si>
  <si>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</si>
  <si>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</si>
  <si>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</si>
  <si>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</si>
  <si>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</si>
  <si>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</si>
  <si>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</si>
  <si>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</si>
  <si>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</si>
  <si>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</si>
  <si>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</si>
  <si>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</si>
  <si>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</si>
  <si>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</si>
  <si>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</si>
  <si>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</si>
  <si>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</si>
  <si>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</si>
  <si>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</si>
  <si>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</si>
  <si>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</si>
  <si>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</si>
  <si>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</si>
  <si>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</si>
  <si>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</si>
  <si>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</si>
  <si>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</si>
  <si>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</si>
  <si>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</si>
  <si>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</si>
  <si>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</si>
  <si>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</si>
  <si>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</si>
  <si>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</si>
  <si>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</si>
  <si>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</si>
  <si>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</si>
  <si>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</si>
  <si>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</si>
  <si>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</si>
  <si>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</si>
  <si>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</si>
  <si>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</si>
  <si>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</si>
  <si>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</si>
  <si>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</si>
  <si>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</si>
  <si>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</si>
  <si>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</si>
  <si>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</si>
  <si>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</si>
  <si>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</si>
  <si>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</si>
  <si>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</si>
  <si>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</si>
  <si>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</si>
  <si>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</si>
  <si>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</si>
  <si>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</si>
  <si>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</si>
  <si>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</si>
  <si>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</si>
  <si>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</si>
  <si>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</si>
  <si>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</si>
  <si>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</si>
  <si>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</si>
  <si>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</si>
  <si>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</si>
  <si>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</si>
  <si>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</si>
  <si>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</si>
  <si>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</si>
  <si>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</si>
  <si>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</si>
  <si>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</si>
  <si>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</si>
  <si>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</si>
  <si>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守谷市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</si>
  <si>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</si>
  <si>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</si>
  <si>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</si>
  <si>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</si>
  <si>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</si>
  <si>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</si>
  <si>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</si>
  <si>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</si>
  <si>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</si>
  <si>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</si>
  <si>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</si>
  <si>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</si>
  <si>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</si>
  <si>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</si>
  <si>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</si>
  <si>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</si>
  <si>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・比較的安定した経営水準で推移しているが、物価上昇や人件費上昇による費用の増加も見込まれることから、コスト削減に向けた水道事業経営が必須となる。
・施設の老朽化等により、今後莫大な資金が必要となることから、今後は、起債も含めて資金の確保を検討し、経営の改善等を図っていく必要がある。</t>
    <rPh sb="1" eb="4">
      <t>ヒカクテキ</t>
    </rPh>
    <rPh sb="4" eb="6">
      <t>アンテイ</t>
    </rPh>
    <rPh sb="8" eb="10">
      <t>ケイエイ</t>
    </rPh>
    <rPh sb="10" eb="12">
      <t>スイジュン</t>
    </rPh>
    <rPh sb="13" eb="15">
      <t>スイイ</t>
    </rPh>
    <rPh sb="21" eb="23">
      <t>ブッカ</t>
    </rPh>
    <rPh sb="23" eb="25">
      <t>ジョウショウ</t>
    </rPh>
    <rPh sb="26" eb="29">
      <t>ジンケンヒ</t>
    </rPh>
    <rPh sb="29" eb="31">
      <t>ジョウショウ</t>
    </rPh>
    <rPh sb="34" eb="36">
      <t>ヒヨウ</t>
    </rPh>
    <rPh sb="37" eb="39">
      <t>ゾウカ</t>
    </rPh>
    <rPh sb="40" eb="42">
      <t>ミコ</t>
    </rPh>
    <rPh sb="104" eb="106">
      <t>コンゴ</t>
    </rPh>
    <rPh sb="108" eb="110">
      <t>キサイ</t>
    </rPh>
    <rPh sb="111" eb="112">
      <t>フク</t>
    </rPh>
    <rPh sb="120" eb="122">
      <t>ケントウ</t>
    </rPh>
    <phoneticPr fontId="4"/>
  </si>
  <si>
    <t>【①有形固定資産減価償却率：70.20％】
【②管路経年化率：39.00％】
守谷市においては比較的短期間で集中的に管路を整備しており、類似団体と比較して施設の老朽化が進んでいる。計画的に施設の改築更新を実施していく。
【③管路更新率：0.92％】
類似団体と比較してほぼ同水準となっている。管路の老朽化が進んでいるため、今後もアセットマネジメントや経営戦略を踏まえた適切な管路の更新を実施していく。</t>
    <rPh sb="68" eb="70">
      <t>ルイジ</t>
    </rPh>
    <rPh sb="70" eb="72">
      <t>ダンタイ</t>
    </rPh>
    <rPh sb="73" eb="75">
      <t>ヒカク</t>
    </rPh>
    <rPh sb="77" eb="79">
      <t>シセツ</t>
    </rPh>
    <rPh sb="80" eb="83">
      <t>ロウキュウカ</t>
    </rPh>
    <rPh sb="84" eb="85">
      <t>スス</t>
    </rPh>
    <rPh sb="90" eb="93">
      <t>ケイカクテキ</t>
    </rPh>
    <rPh sb="94" eb="96">
      <t>シセツ</t>
    </rPh>
    <rPh sb="97" eb="99">
      <t>カイチク</t>
    </rPh>
    <rPh sb="99" eb="101">
      <t>コウシン</t>
    </rPh>
    <rPh sb="102" eb="104">
      <t>ジッシ</t>
    </rPh>
    <rPh sb="147" eb="149">
      <t>カンロ</t>
    </rPh>
    <rPh sb="150" eb="153">
      <t>ロウキュウカ</t>
    </rPh>
    <rPh sb="154" eb="155">
      <t>スス</t>
    </rPh>
    <phoneticPr fontId="4"/>
  </si>
  <si>
    <t>【①経常収支比率：123.50％】
前年度からほぼ横ばいだが、分担金収入が減少傾向にあるため、今後も費用削減等による経営改善を進めていく必要がある。
【③流動比率：724.34％】
（前年度比：＋246.52ポイント）
前年度から増加した要因は、主に配水場の自家発電設備更新工事の未払金の減少によるもの。今後も高い流動比率の維持に努めていく。
【④企業債残高対給水収益比率：0.96％】
平成13年度から企業債の借入を行っていないため、減少傾向である。
【⑤料金回収率：122.16％】
【⑥給水原価：149.38円】
いずれも健全な値を維持している。今後も費用の抑制に努める等、収支バランスをより適正に保つことが必要となる。
【⑦施設利用率：79.19％】
R6年度も不要となった浄水施設の撤去事業を実施した。引き続き適切な施設規模による安定した配水形態の維持に努める。
【⑧有収率：96.48％】
引き続き、計画的な水道管の更新等により漏水件数を抑制し、有収率の維持に努めていく。</t>
    <rPh sb="25" eb="26">
      <t>ヨコ</t>
    </rPh>
    <rPh sb="31" eb="34">
      <t>ブンタンキン</t>
    </rPh>
    <rPh sb="34" eb="36">
      <t>シュウニュウ</t>
    </rPh>
    <rPh sb="37" eb="39">
      <t>ゲンショウ</t>
    </rPh>
    <rPh sb="39" eb="41">
      <t>ケイコウ</t>
    </rPh>
    <rPh sb="47" eb="49">
      <t>コンゴ</t>
    </rPh>
    <rPh sb="50" eb="52">
      <t>ヒヨウ</t>
    </rPh>
    <rPh sb="52" eb="54">
      <t>サクゲン</t>
    </rPh>
    <rPh sb="54" eb="55">
      <t>ナド</t>
    </rPh>
    <rPh sb="93" eb="96">
      <t>ゼンネンド</t>
    </rPh>
    <rPh sb="96" eb="97">
      <t>ヒ</t>
    </rPh>
    <rPh sb="111" eb="114">
      <t>ゼンネンド</t>
    </rPh>
    <rPh sb="116" eb="118">
      <t>ゾウカ</t>
    </rPh>
    <rPh sb="120" eb="122">
      <t>ヨウイン</t>
    </rPh>
    <rPh sb="124" eb="125">
      <t>オモ</t>
    </rPh>
    <rPh sb="145" eb="147">
      <t>ゲンショウ</t>
    </rPh>
    <rPh sb="153" eb="155">
      <t>コンゴ</t>
    </rPh>
    <rPh sb="156" eb="157">
      <t>タカ</t>
    </rPh>
    <rPh sb="158" eb="160">
      <t>リュウドウ</t>
    </rPh>
    <rPh sb="160" eb="162">
      <t>ヒリツ</t>
    </rPh>
    <rPh sb="163" eb="165">
      <t>イジ</t>
    </rPh>
    <rPh sb="166" eb="167">
      <t>ツト</t>
    </rPh>
    <rPh sb="204" eb="206">
      <t>キギョウ</t>
    </rPh>
    <rPh sb="206" eb="207">
      <t>サイ</t>
    </rPh>
    <rPh sb="211" eb="212">
      <t>オコナ</t>
    </rPh>
    <rPh sb="220" eb="222">
      <t>ゲンショウ</t>
    </rPh>
    <rPh sb="222" eb="224">
      <t>ケイコウ</t>
    </rPh>
    <rPh sb="267" eb="269">
      <t>ケンゼン</t>
    </rPh>
    <rPh sb="270" eb="271">
      <t>アタイ</t>
    </rPh>
    <rPh sb="272" eb="274">
      <t>イジ</t>
    </rPh>
    <rPh sb="336" eb="338">
      <t>ネンド</t>
    </rPh>
    <rPh sb="339" eb="341">
      <t>フヨウ</t>
    </rPh>
    <rPh sb="345" eb="349">
      <t>ジョウスイシセツ</t>
    </rPh>
    <rPh sb="350" eb="352">
      <t>テッキョ</t>
    </rPh>
    <rPh sb="352" eb="354">
      <t>ジギョウ</t>
    </rPh>
    <rPh sb="355" eb="357">
      <t>ジッシ</t>
    </rPh>
    <rPh sb="406" eb="407">
      <t>ヒ</t>
    </rPh>
    <rPh sb="408" eb="409">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</si>
</sst>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0.03</c:v>
                </c:pt>
                <c:pt idx="1">
                  <c:v>0.48</c:v>
                </c:pt>
                <c:pt idx="2">
                  <c:v>0.91</c:v>
                </c:pt>
                <c:pt idx="3">
                  <c:v>0.93</c:v>
                </c:pt>
                <c:pt idx="4">
                  <c:v>0.92</c:v>
                </c:pt>
              </c:numCache>
            </c:numRef>
          </c:val>
          <c:extLst>
            <c:ext xmlns:c16="http://schemas.microsoft.com/office/drawing/2014/chart" uri="{C3380CC4-5D6E-409C-BE32-E72D297353CC}">
              <c16:uniqueId val="{00000000-6EE1-4750-9579-E7BA7E29A9D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6EE1-4750-9579-E7BA7E29A9D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87.73</c:v>
                </c:pt>
                <c:pt idx="1">
                  <c:v>87.5</c:v>
                </c:pt>
                <c:pt idx="2">
                  <c:v>78.67</c:v>
                </c:pt>
                <c:pt idx="3">
                  <c:v>78.66</c:v>
                </c:pt>
                <c:pt idx="4">
                  <c:v>79.19</c:v>
                </c:pt>
              </c:numCache>
            </c:numRef>
          </c:val>
          <c:extLst>
            <c:ext xmlns:c16="http://schemas.microsoft.com/office/drawing/2014/chart" uri="{C3380CC4-5D6E-409C-BE32-E72D297353CC}">
              <c16:uniqueId val="{00000000-B6A0-4A77-BC9F-41478733F58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B6A0-4A77-BC9F-41478733F58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96.84</c:v>
                </c:pt>
                <c:pt idx="1">
                  <c:v>97.31</c:v>
                </c:pt>
                <c:pt idx="2">
                  <c:v>97.1</c:v>
                </c:pt>
                <c:pt idx="3">
                  <c:v>96.46</c:v>
                </c:pt>
                <c:pt idx="4">
                  <c:v>96.48</c:v>
                </c:pt>
              </c:numCache>
            </c:numRef>
          </c:val>
          <c:extLst>
            <c:ext xmlns:c16="http://schemas.microsoft.com/office/drawing/2014/chart" uri="{C3380CC4-5D6E-409C-BE32-E72D297353CC}">
              <c16:uniqueId val="{00000000-78AC-485E-802F-4237B2326B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78AC-485E-802F-4237B2326B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114.05</c:v>
                </c:pt>
                <c:pt idx="1">
                  <c:v>122.75</c:v>
                </c:pt>
                <c:pt idx="2">
                  <c:v>120.17</c:v>
                </c:pt>
                <c:pt idx="3">
                  <c:v>124.44</c:v>
                </c:pt>
                <c:pt idx="4">
                  <c:v>123.5</c:v>
                </c:pt>
              </c:numCache>
            </c:numRef>
          </c:val>
          <c:extLst>
            <c:ext xmlns:c16="http://schemas.microsoft.com/office/drawing/2014/chart" uri="{C3380CC4-5D6E-409C-BE32-E72D297353CC}">
              <c16:uniqueId val="{00000000-A79E-490C-971E-BEB4A421EAB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A79E-490C-971E-BEB4A421EAB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73.81</c:v>
                </c:pt>
                <c:pt idx="1">
                  <c:v>74.09</c:v>
                </c:pt>
                <c:pt idx="2">
                  <c:v>74.400000000000006</c:v>
                </c:pt>
                <c:pt idx="3">
                  <c:v>74.11</c:v>
                </c:pt>
                <c:pt idx="4">
                  <c:v>70.2</c:v>
                </c:pt>
              </c:numCache>
            </c:numRef>
          </c:val>
          <c:extLst>
            <c:ext xmlns:c16="http://schemas.microsoft.com/office/drawing/2014/chart" uri="{C3380CC4-5D6E-409C-BE32-E72D297353CC}">
              <c16:uniqueId val="{00000000-9534-40EC-8C19-A7F37D23851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9534-40EC-8C19-A7F37D23851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20.78</c:v>
                </c:pt>
                <c:pt idx="1">
                  <c:v>24.05</c:v>
                </c:pt>
                <c:pt idx="2">
                  <c:v>29.65</c:v>
                </c:pt>
                <c:pt idx="3">
                  <c:v>35.86</c:v>
                </c:pt>
                <c:pt idx="4">
                  <c:v>39</c:v>
                </c:pt>
              </c:numCache>
            </c:numRef>
          </c:val>
          <c:extLst>
            <c:ext xmlns:c16="http://schemas.microsoft.com/office/drawing/2014/chart" uri="{C3380CC4-5D6E-409C-BE32-E72D297353CC}">
              <c16:uniqueId val="{00000000-0095-4551-AF09-2964B8C549E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095-4551-AF09-2964B8C549E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1B-48BB-B4E4-99A4DD07BB3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171B-48BB-B4E4-99A4DD07BB3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876.77</c:v>
                </c:pt>
                <c:pt idx="1">
                  <c:v>875.13</c:v>
                </c:pt>
                <c:pt idx="2">
                  <c:v>922.44</c:v>
                </c:pt>
                <c:pt idx="3">
                  <c:v>477.82</c:v>
                </c:pt>
                <c:pt idx="4">
                  <c:v>724.34</c:v>
                </c:pt>
              </c:numCache>
            </c:numRef>
          </c:val>
          <c:extLst>
            <c:ext xmlns:c16="http://schemas.microsoft.com/office/drawing/2014/chart" uri="{C3380CC4-5D6E-409C-BE32-E72D297353CC}">
              <c16:uniqueId val="{00000000-FA0C-4CB6-9868-A63D5CDE26C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FA0C-4CB6-9868-A63D5CDE26C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2.95</c:v>
                </c:pt>
                <c:pt idx="1">
                  <c:v>2.2999999999999998</c:v>
                </c:pt>
                <c:pt idx="2">
                  <c:v>1.87</c:v>
                </c:pt>
                <c:pt idx="3">
                  <c:v>1.39</c:v>
                </c:pt>
                <c:pt idx="4">
                  <c:v>0.96</c:v>
                </c:pt>
              </c:numCache>
            </c:numRef>
          </c:val>
          <c:extLst>
            <c:ext xmlns:c16="http://schemas.microsoft.com/office/drawing/2014/chart" uri="{C3380CC4-5D6E-409C-BE32-E72D297353CC}">
              <c16:uniqueId val="{00000000-270B-48C7-AC9B-7FB0D3F976E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70B-48C7-AC9B-7FB0D3F976E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110.02</c:v>
                </c:pt>
                <c:pt idx="1">
                  <c:v>116.2</c:v>
                </c:pt>
                <c:pt idx="2">
                  <c:v>114.58</c:v>
                </c:pt>
                <c:pt idx="3">
                  <c:v>116.67</c:v>
                </c:pt>
                <c:pt idx="4">
                  <c:v>122.16</c:v>
                </c:pt>
              </c:numCache>
            </c:numRef>
          </c:val>
          <c:extLst>
            <c:ext xmlns:c16="http://schemas.microsoft.com/office/drawing/2014/chart" uri="{C3380CC4-5D6E-409C-BE32-E72D297353CC}">
              <c16:uniqueId val="{00000000-E5C8-45B6-A8CB-28F6018254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E5C8-45B6-A8CB-28F6018254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155.13</c:v>
                </c:pt>
                <c:pt idx="1">
                  <c:v>157.04</c:v>
                </c:pt>
                <c:pt idx="2">
                  <c:v>159.06</c:v>
                </c:pt>
                <c:pt idx="3">
                  <c:v>156.41</c:v>
                </c:pt>
                <c:pt idx="4">
                  <c:v>149.38</c:v>
                </c:pt>
              </c:numCache>
            </c:numRef>
          </c:val>
          <c:extLst>
            <c:ext xmlns:c16="http://schemas.microsoft.com/office/drawing/2014/chart" uri="{C3380CC4-5D6E-409C-BE32-E72D297353CC}">
              <c16:uniqueId val="{00000000-F572-43A9-A96F-EFDB2D26CFA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F572-43A9-A96F-EFDB2D26CFA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5"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守谷市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70900</v>
      </c>
      <c r="AM8" s="65"/>
      <c r="AN8" s="65"/>
      <c r="AO8" s="65"/>
      <c r="AP8" s="65"/>
      <c r="AQ8" s="65"/>
      <c r="AR8" s="65"/>
      <c r="AS8" s="65"/>
      <c r="AT8" s="36">
        <f>データ!$S$6</f>
        <v>35.71</v>
      </c>
      <c r="AU8" s="37"/>
      <c r="AV8" s="37"/>
      <c r="AW8" s="37"/>
      <c r="AX8" s="37"/>
      <c r="AY8" s="37"/>
      <c r="AZ8" s="37"/>
      <c r="BA8" s="37"/>
      <c r="BB8" s="54">
        <f>データ!$T$6</f>
        <v>1985.44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94.35</v>
      </c>
      <c r="J10" s="37"/>
      <c r="K10" s="37"/>
      <c r="L10" s="37"/>
      <c r="M10" s="37"/>
      <c r="N10" s="37"/>
      <c r="O10" s="64"/>
      <c r="P10" s="54">
        <f>データ!$P$6</f>
        <v>99.48</v>
      </c>
      <c r="Q10" s="54"/>
      <c r="R10" s="54"/>
      <c r="S10" s="54"/>
      <c r="T10" s="54"/>
      <c r="U10" s="54"/>
      <c r="V10" s="54"/>
      <c r="W10" s="65">
        <f>データ!$Q$6</f>
        <v>3581</v>
      </c>
      <c r="X10" s="65"/>
      <c r="Y10" s="65"/>
      <c r="Z10" s="65"/>
      <c r="AA10" s="65"/>
      <c r="AB10" s="65"/>
      <c r="AC10" s="65"/>
      <c r="AD10" s="2"/>
      <c r="AE10" s="2"/>
      <c r="AF10" s="2"/>
      <c r="AG10" s="2"/>
      <c r="AH10" s="2"/>
      <c r="AI10" s="2"/>
      <c r="AJ10" s="2"/>
      <c r="AK10" s="2"/>
      <c r="AL10" s="65">
        <f>データ!$U$6</f>
        <v>70535</v>
      </c>
      <c r="AM10" s="65"/>
      <c r="AN10" s="65"/>
      <c r="AO10" s="65"/>
      <c r="AP10" s="65"/>
      <c r="AQ10" s="65"/>
      <c r="AR10" s="65"/>
      <c r="AS10" s="65"/>
      <c r="AT10" s="36">
        <f>データ!$V$6</f>
        <v>35.71</v>
      </c>
      <c r="AU10" s="37"/>
      <c r="AV10" s="37"/>
      <c r="AW10" s="37"/>
      <c r="AX10" s="37"/>
      <c r="AY10" s="37"/>
      <c r="AZ10" s="37"/>
      <c r="BA10" s="37"/>
      <c r="BB10" s="54">
        <f>データ!$W$6</f>
        <v>1975.22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DZhfJalnAN6JT8lasB/LMQn8gcraxSeUip/BQyswEHMu9lsaUyAgF6qIj/X9/kvj2KpX+xqilubjqRrnRqlSA==" saltValue="kVj3lWg5O8VXUsiT7HSQ0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82244</v>
      </c>
      <c r="D6" s="20">
        <f t="shared" si="3"/>
        <v>46</v>
      </c>
      <c r="E6" s="20">
        <f t="shared" si="3"/>
        <v>1</v>
      </c>
      <c r="F6" s="20">
        <f t="shared" si="3"/>
        <v>0</v>
      </c>
      <c r="G6" s="20">
        <f t="shared" si="3"/>
        <v>1</v>
      </c>
      <c r="H6" s="20" t="str">
        <f t="shared" si="3"/>
        <v>茨城県　守谷市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94.35</v>
      </c>
      <c r="P6" s="21">
        <f t="shared" si="3"/>
        <v>99.48</v>
      </c>
      <c r="Q6" s="21">
        <f t="shared" si="3"/>
        <v>3581</v>
      </c>
      <c r="R6" s="21">
        <f t="shared" si="3"/>
        <v>70900</v>
      </c>
      <c r="S6" s="21">
        <f t="shared" si="3"/>
        <v>35.71</v>
      </c>
      <c r="T6" s="21">
        <f t="shared" si="3"/>
        <v>1985.44</v>
      </c>
      <c r="U6" s="21">
        <f t="shared" si="3"/>
        <v>70535</v>
      </c>
      <c r="V6" s="21">
        <f t="shared" si="3"/>
        <v>35.71</v>
      </c>
      <c r="W6" s="21">
        <f t="shared" si="3"/>
        <v>1975.22</v>
      </c>
      <c r="X6" s="22">
        <f>IF(X7="",NA(),X7)</f>
        <v>114.05</v>
      </c>
      <c r="Y6" s="22">
        <f t="shared" ref="Y6:AG6" si="4">IF(Y7="",NA(),Y7)</f>
        <v>122.75</v>
      </c>
      <c r="Z6" s="22">
        <f t="shared" si="4"/>
        <v>120.17</v>
      </c>
      <c r="AA6" s="22">
        <f t="shared" si="4"/>
        <v>124.44</v>
      </c>
      <c r="AB6" s="22">
        <f t="shared" si="4"/>
        <v>123.5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876.77</v>
      </c>
      <c r="AU6" s="22">
        <f t="shared" ref="AU6:BC6" si="6">IF(AU7="",NA(),AU7)</f>
        <v>875.13</v>
      </c>
      <c r="AV6" s="22">
        <f t="shared" si="6"/>
        <v>922.44</v>
      </c>
      <c r="AW6" s="22">
        <f t="shared" si="6"/>
        <v>477.82</v>
      </c>
      <c r="AX6" s="22">
        <f t="shared" si="6"/>
        <v>724.34</v>
      </c>
      <c r="AY6" s="22">
        <f t="shared" si="6"/>
        <v>350.79</v>
      </c>
      <c r="AZ6" s="22">
        <f t="shared" si="6"/>
        <v>354.57</v>
      </c>
      <c r="BA6" s="22">
        <f t="shared" si="6"/>
        <v>357.74</v>
      </c>
      <c r="BB6" s="22">
        <f t="shared" si="6"/>
        <v>344.88</v>
      </c>
      <c r="BC6" s="22">
        <f t="shared" si="6"/>
        <v>326.02</v>
      </c>
      <c r="BD6" s="21" t="str">
        <f>IF(BD7="","",IF(BD7="-","【-】","【"&amp;SUBSTITUTE(TEXT(BD7,"#,##0.00"),"-","△")&amp;"】"))</f>
        <v>【239.69】</v>
      </c>
      <c r="BE6" s="22">
        <f>IF(BE7="",NA(),BE7)</f>
        <v>2.95</v>
      </c>
      <c r="BF6" s="22">
        <f t="shared" ref="BF6:BN6" si="7">IF(BF7="",NA(),BF7)</f>
        <v>2.2999999999999998</v>
      </c>
      <c r="BG6" s="22">
        <f t="shared" si="7"/>
        <v>1.87</v>
      </c>
      <c r="BH6" s="22">
        <f t="shared" si="7"/>
        <v>1.39</v>
      </c>
      <c r="BI6" s="22">
        <f t="shared" si="7"/>
        <v>0.96</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110.02</v>
      </c>
      <c r="BQ6" s="22">
        <f t="shared" ref="BQ6:BY6" si="8">IF(BQ7="",NA(),BQ7)</f>
        <v>116.2</v>
      </c>
      <c r="BR6" s="22">
        <f t="shared" si="8"/>
        <v>114.58</v>
      </c>
      <c r="BS6" s="22">
        <f t="shared" si="8"/>
        <v>116.67</v>
      </c>
      <c r="BT6" s="22">
        <f t="shared" si="8"/>
        <v>122.16</v>
      </c>
      <c r="BU6" s="22">
        <f t="shared" si="8"/>
        <v>100.85</v>
      </c>
      <c r="BV6" s="22">
        <f t="shared" si="8"/>
        <v>103.79</v>
      </c>
      <c r="BW6" s="22">
        <f t="shared" si="8"/>
        <v>98.3</v>
      </c>
      <c r="BX6" s="22">
        <f t="shared" si="8"/>
        <v>98.89</v>
      </c>
      <c r="BY6" s="22">
        <f t="shared" si="8"/>
        <v>99.25</v>
      </c>
      <c r="BZ6" s="21" t="str">
        <f>IF(BZ7="","",IF(BZ7="-","【-】","【"&amp;SUBSTITUTE(TEXT(BZ7,"#,##0.00"),"-","△")&amp;"】"))</f>
        <v>【97.59】</v>
      </c>
      <c r="CA6" s="22">
        <f>IF(CA7="",NA(),CA7)</f>
        <v>155.13</v>
      </c>
      <c r="CB6" s="22">
        <f t="shared" ref="CB6:CJ6" si="9">IF(CB7="",NA(),CB7)</f>
        <v>157.04</v>
      </c>
      <c r="CC6" s="22">
        <f t="shared" si="9"/>
        <v>159.06</v>
      </c>
      <c r="CD6" s="22">
        <f t="shared" si="9"/>
        <v>156.41</v>
      </c>
      <c r="CE6" s="22">
        <f t="shared" si="9"/>
        <v>149.38</v>
      </c>
      <c r="CF6" s="22">
        <f t="shared" si="9"/>
        <v>167.1</v>
      </c>
      <c r="CG6" s="22">
        <f t="shared" si="9"/>
        <v>167.86</v>
      </c>
      <c r="CH6" s="22">
        <f t="shared" si="9"/>
        <v>173.68</v>
      </c>
      <c r="CI6" s="22">
        <f t="shared" si="9"/>
        <v>174.52</v>
      </c>
      <c r="CJ6" s="22">
        <f t="shared" si="9"/>
        <v>178.92</v>
      </c>
      <c r="CK6" s="21" t="str">
        <f>IF(CK7="","",IF(CK7="-","【-】","【"&amp;SUBSTITUTE(TEXT(CK7,"#,##0.00"),"-","△")&amp;"】"))</f>
        <v>【181.66】</v>
      </c>
      <c r="CL6" s="22">
        <f>IF(CL7="",NA(),CL7)</f>
        <v>87.73</v>
      </c>
      <c r="CM6" s="22">
        <f t="shared" ref="CM6:CU6" si="10">IF(CM7="",NA(),CM7)</f>
        <v>87.5</v>
      </c>
      <c r="CN6" s="22">
        <f t="shared" si="10"/>
        <v>78.67</v>
      </c>
      <c r="CO6" s="22">
        <f t="shared" si="10"/>
        <v>78.66</v>
      </c>
      <c r="CP6" s="22">
        <f t="shared" si="10"/>
        <v>79.19</v>
      </c>
      <c r="CQ6" s="22">
        <f t="shared" si="10"/>
        <v>59.91</v>
      </c>
      <c r="CR6" s="22">
        <f t="shared" si="10"/>
        <v>59.4</v>
      </c>
      <c r="CS6" s="22">
        <f t="shared" si="10"/>
        <v>59.24</v>
      </c>
      <c r="CT6" s="22">
        <f t="shared" si="10"/>
        <v>58.77</v>
      </c>
      <c r="CU6" s="22">
        <f t="shared" si="10"/>
        <v>59.17</v>
      </c>
      <c r="CV6" s="21" t="str">
        <f>IF(CV7="","",IF(CV7="-","【-】","【"&amp;SUBSTITUTE(TEXT(CV7,"#,##0.00"),"-","△")&amp;"】"))</f>
        <v>【60.21】</v>
      </c>
      <c r="CW6" s="22">
        <f>IF(CW7="",NA(),CW7)</f>
        <v>96.84</v>
      </c>
      <c r="CX6" s="22">
        <f t="shared" ref="CX6:DF6" si="11">IF(CX7="",NA(),CX7)</f>
        <v>97.31</v>
      </c>
      <c r="CY6" s="22">
        <f t="shared" si="11"/>
        <v>97.1</v>
      </c>
      <c r="CZ6" s="22">
        <f t="shared" si="11"/>
        <v>96.46</v>
      </c>
      <c r="DA6" s="22">
        <f t="shared" si="11"/>
        <v>96.48</v>
      </c>
      <c r="DB6" s="22">
        <f t="shared" si="11"/>
        <v>87.26</v>
      </c>
      <c r="DC6" s="22">
        <f t="shared" si="11"/>
        <v>87.57</v>
      </c>
      <c r="DD6" s="22">
        <f t="shared" si="11"/>
        <v>87.26</v>
      </c>
      <c r="DE6" s="22">
        <f t="shared" si="11"/>
        <v>86.95</v>
      </c>
      <c r="DF6" s="22">
        <f t="shared" si="11"/>
        <v>86.58</v>
      </c>
      <c r="DG6" s="21" t="str">
        <f>IF(DG7="","",IF(DG7="-","【-】","【"&amp;SUBSTITUTE(TEXT(DG7,"#,##0.00"),"-","△")&amp;"】"))</f>
        <v>【89.21】</v>
      </c>
      <c r="DH6" s="22">
        <f>IF(DH7="",NA(),DH7)</f>
        <v>73.81</v>
      </c>
      <c r="DI6" s="22">
        <f t="shared" ref="DI6:DQ6" si="12">IF(DI7="",NA(),DI7)</f>
        <v>74.09</v>
      </c>
      <c r="DJ6" s="22">
        <f t="shared" si="12"/>
        <v>74.400000000000006</v>
      </c>
      <c r="DK6" s="22">
        <f t="shared" si="12"/>
        <v>74.11</v>
      </c>
      <c r="DL6" s="22">
        <f t="shared" si="12"/>
        <v>70.2</v>
      </c>
      <c r="DM6" s="22">
        <f t="shared" si="12"/>
        <v>49.2</v>
      </c>
      <c r="DN6" s="22">
        <f t="shared" si="12"/>
        <v>50.01</v>
      </c>
      <c r="DO6" s="22">
        <f t="shared" si="12"/>
        <v>50.99</v>
      </c>
      <c r="DP6" s="22">
        <f t="shared" si="12"/>
        <v>51.79</v>
      </c>
      <c r="DQ6" s="22">
        <f t="shared" si="12"/>
        <v>52.02</v>
      </c>
      <c r="DR6" s="21" t="str">
        <f>IF(DR7="","",IF(DR7="-","【-】","【"&amp;SUBSTITUTE(TEXT(DR7,"#,##0.00"),"-","△")&amp;"】"))</f>
        <v>【52.41】</v>
      </c>
      <c r="DS6" s="22">
        <f>IF(DS7="",NA(),DS7)</f>
        <v>20.78</v>
      </c>
      <c r="DT6" s="22">
        <f t="shared" ref="DT6:EB6" si="13">IF(DT7="",NA(),DT7)</f>
        <v>24.05</v>
      </c>
      <c r="DU6" s="22">
        <f t="shared" si="13"/>
        <v>29.65</v>
      </c>
      <c r="DV6" s="22">
        <f t="shared" si="13"/>
        <v>35.86</v>
      </c>
      <c r="DW6" s="22">
        <f t="shared" si="13"/>
        <v>39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0.03</v>
      </c>
      <c r="EE6" s="22">
        <f t="shared" ref="EE6:EM6" si="14">IF(EE7="",NA(),EE7)</f>
        <v>0.48</v>
      </c>
      <c r="EF6" s="22">
        <f t="shared" si="14"/>
        <v>0.91</v>
      </c>
      <c r="EG6" s="22">
        <f t="shared" si="14"/>
        <v>0.93</v>
      </c>
      <c r="EH6" s="22">
        <f t="shared" si="14"/>
        <v>0.92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82244</v>
      </c>
      <c r="D7" s="24">
        <v>46</v>
      </c>
      <c r="E7" s="24">
        <v>1</v>
      </c>
      <c r="F7" s="24">
        <v>0</v>
      </c>
      <c r="G7" s="24">
        <v>1</v>
      </c>
      <c r="H7" s="24" t="s">
        <v>93</v>
      </c>
      <c r="I7" s="24" t="s">
        <v>94</v>
      </c>
      <c r="J7" s="24" t="s">
        <v>95</v>
      </c>
      <c r="K7" s="24" t="s">
        <v>96</v>
      </c>
      <c r="L7" s="24" t="s">
        <v>97</v>
      </c>
      <c r="M7" s="24" t="s">
        <v>98</v>
      </c>
      <c r="N7" s="25" t="s">
        <v>99</v>
      </c>
      <c r="O7" s="25">
        <v>94.35</v>
      </c>
      <c r="P7" s="25">
        <v>99.48</v>
      </c>
      <c r="Q7" s="25">
        <v>3581</v>
      </c>
      <c r="R7" s="25">
        <v>70900</v>
      </c>
      <c r="S7" s="25">
        <v>35.71</v>
      </c>
      <c r="T7" s="25">
        <v>1985.44</v>
      </c>
      <c r="U7" s="25">
        <v>70535</v>
      </c>
      <c r="V7" s="25">
        <v>35.71</v>
      </c>
      <c r="W7" s="25">
        <v>1975.22</v>
      </c>
      <c r="X7" s="25">
        <v>114.05</v>
      </c>
      <c r="Y7" s="25">
        <v>122.75</v>
      </c>
      <c r="Z7" s="25">
        <v>120.17</v>
      </c>
      <c r="AA7" s="25">
        <v>124.44</v>
      </c>
      <c r="AB7" s="25">
        <v>123.5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876.77</v>
      </c>
      <c r="AU7" s="25">
        <v>875.13</v>
      </c>
      <c r="AV7" s="25">
        <v>922.44</v>
      </c>
      <c r="AW7" s="25">
        <v>477.82</v>
      </c>
      <c r="AX7" s="25">
        <v>724.34</v>
      </c>
      <c r="AY7" s="25">
        <v>350.79</v>
      </c>
      <c r="AZ7" s="25">
        <v>354.57</v>
      </c>
      <c r="BA7" s="25">
        <v>357.74</v>
      </c>
      <c r="BB7" s="25">
        <v>344.88</v>
      </c>
      <c r="BC7" s="25">
        <v>326.02</v>
      </c>
      <c r="BD7" s="25">
        <v>239.69</v>
      </c>
      <c r="BE7" s="25">
        <v>2.95</v>
      </c>
      <c r="BF7" s="25">
        <v>2.2999999999999998</v>
      </c>
      <c r="BG7" s="25">
        <v>1.87</v>
      </c>
      <c r="BH7" s="25">
        <v>1.39</v>
      </c>
      <c r="BI7" s="25">
        <v>0.96</v>
      </c>
      <c r="BJ7" s="25">
        <v>322.92</v>
      </c>
      <c r="BK7" s="25">
        <v>303.45999999999998</v>
      </c>
      <c r="BL7" s="25">
        <v>307.27999999999997</v>
      </c>
      <c r="BM7" s="25">
        <v>304.02</v>
      </c>
      <c r="BN7" s="25">
        <v>300.54000000000002</v>
      </c>
      <c r="BO7" s="25">
        <v>264.86</v>
      </c>
      <c r="BP7" s="25">
        <v>110.02</v>
      </c>
      <c r="BQ7" s="25">
        <v>116.2</v>
      </c>
      <c r="BR7" s="25">
        <v>114.58</v>
      </c>
      <c r="BS7" s="25">
        <v>116.67</v>
      </c>
      <c r="BT7" s="25">
        <v>122.16</v>
      </c>
      <c r="BU7" s="25">
        <v>100.85</v>
      </c>
      <c r="BV7" s="25">
        <v>103.79</v>
      </c>
      <c r="BW7" s="25">
        <v>98.3</v>
      </c>
      <c r="BX7" s="25">
        <v>98.89</v>
      </c>
      <c r="BY7" s="25">
        <v>99.25</v>
      </c>
      <c r="BZ7" s="25">
        <v>97.59</v>
      </c>
      <c r="CA7" s="25">
        <v>155.13</v>
      </c>
      <c r="CB7" s="25">
        <v>157.04</v>
      </c>
      <c r="CC7" s="25">
        <v>159.06</v>
      </c>
      <c r="CD7" s="25">
        <v>156.41</v>
      </c>
      <c r="CE7" s="25">
        <v>149.38</v>
      </c>
      <c r="CF7" s="25">
        <v>167.1</v>
      </c>
      <c r="CG7" s="25">
        <v>167.86</v>
      </c>
      <c r="CH7" s="25">
        <v>173.68</v>
      </c>
      <c r="CI7" s="25">
        <v>174.52</v>
      </c>
      <c r="CJ7" s="25">
        <v>178.92</v>
      </c>
      <c r="CK7" s="25">
        <v>181.66</v>
      </c>
      <c r="CL7" s="25">
        <v>87.73</v>
      </c>
      <c r="CM7" s="25">
        <v>87.5</v>
      </c>
      <c r="CN7" s="25">
        <v>78.67</v>
      </c>
      <c r="CO7" s="25">
        <v>78.66</v>
      </c>
      <c r="CP7" s="25">
        <v>79.19</v>
      </c>
      <c r="CQ7" s="25">
        <v>59.91</v>
      </c>
      <c r="CR7" s="25">
        <v>59.4</v>
      </c>
      <c r="CS7" s="25">
        <v>59.24</v>
      </c>
      <c r="CT7" s="25">
        <v>58.77</v>
      </c>
      <c r="CU7" s="25">
        <v>59.17</v>
      </c>
      <c r="CV7" s="25">
        <v>60.21</v>
      </c>
      <c r="CW7" s="25">
        <v>96.84</v>
      </c>
      <c r="CX7" s="25">
        <v>97.31</v>
      </c>
      <c r="CY7" s="25">
        <v>97.1</v>
      </c>
      <c r="CZ7" s="25">
        <v>96.46</v>
      </c>
      <c r="DA7" s="25">
        <v>96.48</v>
      </c>
      <c r="DB7" s="25">
        <v>87.26</v>
      </c>
      <c r="DC7" s="25">
        <v>87.57</v>
      </c>
      <c r="DD7" s="25">
        <v>87.26</v>
      </c>
      <c r="DE7" s="25">
        <v>86.95</v>
      </c>
      <c r="DF7" s="25">
        <v>86.58</v>
      </c>
      <c r="DG7" s="25">
        <v>89.21</v>
      </c>
      <c r="DH7" s="25">
        <v>73.81</v>
      </c>
      <c r="DI7" s="25">
        <v>74.09</v>
      </c>
      <c r="DJ7" s="25">
        <v>74.400000000000006</v>
      </c>
      <c r="DK7" s="25">
        <v>74.11</v>
      </c>
      <c r="DL7" s="25">
        <v>70.2</v>
      </c>
      <c r="DM7" s="25">
        <v>49.2</v>
      </c>
      <c r="DN7" s="25">
        <v>50.01</v>
      </c>
      <c r="DO7" s="25">
        <v>50.99</v>
      </c>
      <c r="DP7" s="25">
        <v>51.79</v>
      </c>
      <c r="DQ7" s="25">
        <v>52.02</v>
      </c>
      <c r="DR7" s="25">
        <v>52.41</v>
      </c>
      <c r="DS7" s="25">
        <v>20.78</v>
      </c>
      <c r="DT7" s="25">
        <v>24.05</v>
      </c>
      <c r="DU7" s="25">
        <v>29.65</v>
      </c>
      <c r="DV7" s="25">
        <v>35.86</v>
      </c>
      <c r="DW7" s="25">
        <v>39</v>
      </c>
      <c r="DX7" s="25">
        <v>18.329999999999998</v>
      </c>
      <c r="DY7" s="25">
        <v>20.27</v>
      </c>
      <c r="DZ7" s="25">
        <v>21.69</v>
      </c>
      <c r="EA7" s="25">
        <v>23.19</v>
      </c>
      <c r="EB7" s="25">
        <v>24.61</v>
      </c>
      <c r="EC7" s="25">
        <v>26.78</v>
      </c>
      <c r="ED7" s="25">
        <v>0.03</v>
      </c>
      <c r="EE7" s="25">
        <v>0.48</v>
      </c>
      <c r="EF7" s="25">
        <v>0.91</v>
      </c>
      <c r="EG7" s="25">
        <v>0.93</v>
      </c>
      <c r="EH7" s="25">
        <v>0.92</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2026-01-23T02:59:17Z</cp:lastPrinted>
  <dcterms:created xsi:type="dcterms:W3CDTF">2025-12-12T09:12:59Z</dcterms:created>
  <dcterms:modified xsi:type="dcterms:W3CDTF">2026-02-26T06:48:30Z</dcterms:modified>
  <cp:category/>
</cp:coreProperties>
</file>