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3A35F398-0551-4D9D-A3A3-59C646617F32}" xr6:coauthVersionLast="47" xr6:coauthVersionMax="47" xr10:uidLastSave="{00000000-0000-0000-0000-000000000000}"/>
  <workbookProtection workbookAlgorithmName="SHA-512" workbookHashValue="zZ2vykslvxf518btKn9YwAweEkgkNLPO1x01r7APghVYNsxKrgxN62ut3gSSH0OGoabjwz5NA/8mHpBXpqiQ+w==" workbookSaltValue="w2+/wXiksNJ6K1xtyKM5i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<sst xmlns="http://schemas.openxmlformats.org/spreadsheetml/2006/main" count="231" uniqueCount="115">
  <si>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</si>
  <si>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</si>
  <si>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</si>
  <si>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</si>
  <si>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</si>
  <si>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</si>
  <si>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</si>
  <si>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</si>
  <si>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</si>
  <si>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</si>
  <si>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</si>
  <si>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</si>
  <si>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</si>
  <si>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</si>
  <si>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</si>
  <si>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</si>
  <si>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</si>
  <si>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</si>
  <si>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</si>
  <si>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</si>
  <si>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</si>
  <si>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</si>
  <si>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</si>
  <si>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</si>
  <si>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</si>
  <si>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</si>
  <si>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</si>
  <si>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</si>
  <si>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</si>
  <si>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</si>
  <si>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</si>
  <si>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</si>
  <si>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</si>
  <si>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</si>
  <si>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</si>
  <si>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</si>
  <si>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</si>
  <si>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</si>
  <si>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</si>
  <si>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</si>
  <si>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</si>
  <si>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</si>
  <si>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</si>
  <si>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</si>
  <si>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</si>
  <si>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</si>
  <si>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</si>
  <si>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</si>
  <si>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</si>
  <si>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</si>
  <si>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</si>
  <si>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</si>
  <si>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</si>
  <si>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</si>
  <si>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</si>
  <si>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</si>
  <si>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</si>
  <si>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</si>
  <si>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</si>
  <si>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</si>
  <si>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</si>
  <si>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</si>
  <si>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</si>
  <si>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</si>
  <si>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</si>
  <si>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</si>
  <si>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</si>
  <si>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</si>
  <si>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</si>
  <si>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</si>
  <si>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</si>
  <si>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</si>
  <si>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</si>
  <si>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</si>
  <si>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</si>
  <si>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</si>
  <si>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</si>
  <si>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</si>
  <si>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</si>
  <si>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</si>
  <si>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</si>
  <si>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</si>
  <si>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</si>
  <si>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</si>
  <si>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</si>
  <si>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</si>
  <si>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</si>
  <si>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</si>
  <si>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</si>
  <si>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</si>
  <si>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</si>
  <si>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</si>
  <si>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</si>
  <si>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</si>
  <si>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</si>
  <si>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</si>
  <si>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潮来市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</si>
  <si>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</si>
  <si>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</si>
  <si>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</si>
  <si>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</si>
  <si>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</si>
  <si>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</si>
  <si>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</si>
  <si>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</si>
  <si>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</si>
  <si>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</si>
  <si>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</si>
  <si>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</si>
  <si>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</si>
  <si>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</si>
  <si>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</si>
  <si>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
　経常収支比率は、全国平均及び類似団体とほぼ同水準である。しかし、汚水処理に要する経費を使用料で賄えておらず、一般会計からの繰入金に依存している状況である。そのため、経常的な維持管理費の削減に努めていく必要がある。
【企業債残高対象事業規模比率】
　企業債の償還については、使用料で賄えていないため、0％となっている。
【経費回収率】
　経費回収率は、人件費や動力費高騰などの要因により昨年度と比較して低下した。接続率の向上による使用料収入等の確保、汚水処理費の削減に努め、回収率の向上に努める。
【汚水処理原価】
　汚水処理原価は、人件費や動力費高騰などの要因により昨年度と比較して上昇した。接続率の向上による使用料収入等の確保、汚水処理費の削減に努める。
【水洗化率】
　水洗化率は昨年度よりわずかに上昇し、類似団体や全国平均を上回っている。引き続き、接続促進を図り、接続率の向上による使用料収入等の確保に努める。</t>
    <rPh sb="1" eb="7">
      <t>ケイジョウシュウシヒリツ</t>
    </rPh>
    <rPh sb="10" eb="16">
      <t>ケイジョウシュウシヒリツ</t>
    </rPh>
    <rPh sb="22" eb="23">
      <t>オヨ</t>
    </rPh>
    <rPh sb="24" eb="28">
      <t>ルイジダンタイ</t>
    </rPh>
    <rPh sb="31" eb="34">
      <t>ドウスイジュン</t>
    </rPh>
    <rPh sb="42" eb="46">
      <t>オスイショリ</t>
    </rPh>
    <rPh sb="47" eb="48">
      <t>ヨウ</t>
    </rPh>
    <rPh sb="50" eb="52">
      <t>ケイヒ</t>
    </rPh>
    <rPh sb="53" eb="56">
      <t>シヨウリョウ</t>
    </rPh>
    <rPh sb="57" eb="58">
      <t>マカナ</t>
    </rPh>
    <rPh sb="64" eb="68">
      <t>イッパンカイケイ</t>
    </rPh>
    <rPh sb="71" eb="74">
      <t>クリイレキン</t>
    </rPh>
    <rPh sb="75" eb="77">
      <t>イゾン</t>
    </rPh>
    <rPh sb="81" eb="83">
      <t>ジョウキョウ</t>
    </rPh>
    <rPh sb="92" eb="95">
      <t>ケイジョウテキ</t>
    </rPh>
    <rPh sb="96" eb="101">
      <t>イジカンリヒ</t>
    </rPh>
    <rPh sb="102" eb="104">
      <t>サクゲン</t>
    </rPh>
    <rPh sb="105" eb="106">
      <t>ツト</t>
    </rPh>
    <rPh sb="110" eb="112">
      <t>ヒツヨウ</t>
    </rPh>
    <rPh sb="118" eb="123">
      <t>キギョウサイザンダカ</t>
    </rPh>
    <rPh sb="123" eb="127">
      <t>タイショウジギョウ</t>
    </rPh>
    <rPh sb="127" eb="129">
      <t>キボ</t>
    </rPh>
    <rPh sb="129" eb="131">
      <t>ヒリツ</t>
    </rPh>
    <rPh sb="134" eb="137">
      <t>キギョウサイ</t>
    </rPh>
    <rPh sb="138" eb="140">
      <t>ショウカン</t>
    </rPh>
    <rPh sb="146" eb="149">
      <t>シヨウリョウ</t>
    </rPh>
    <rPh sb="150" eb="151">
      <t>マカナ</t>
    </rPh>
    <rPh sb="170" eb="175">
      <t>ケイヒカイシュウリツ</t>
    </rPh>
    <rPh sb="178" eb="183">
      <t>ケイヒカイシュウリツ</t>
    </rPh>
    <rPh sb="185" eb="188">
      <t>ジンケンヒ</t>
    </rPh>
    <rPh sb="189" eb="192">
      <t>ドウリョクヒ</t>
    </rPh>
    <rPh sb="192" eb="194">
      <t>コウトウ</t>
    </rPh>
    <rPh sb="197" eb="199">
      <t>ヨウイン</t>
    </rPh>
    <rPh sb="202" eb="205">
      <t>サクネンド</t>
    </rPh>
    <rPh sb="206" eb="208">
      <t>ヒカク</t>
    </rPh>
    <rPh sb="210" eb="212">
      <t>テイカ</t>
    </rPh>
    <rPh sb="224" eb="229">
      <t>シヨウリョウシュウニュウ</t>
    </rPh>
    <rPh sb="229" eb="230">
      <t>トウ</t>
    </rPh>
    <rPh sb="231" eb="233">
      <t>カクホ</t>
    </rPh>
    <rPh sb="234" eb="238">
      <t>オスイショリ</t>
    </rPh>
    <rPh sb="238" eb="239">
      <t>ヒ</t>
    </rPh>
    <rPh sb="240" eb="242">
      <t>サクゲン</t>
    </rPh>
    <rPh sb="243" eb="244">
      <t>ツト</t>
    </rPh>
    <rPh sb="246" eb="249">
      <t>カイシュウリツ</t>
    </rPh>
    <rPh sb="250" eb="252">
      <t>コウジョウ</t>
    </rPh>
    <rPh sb="253" eb="254">
      <t>ツト</t>
    </rPh>
    <rPh sb="259" eb="263">
      <t>オスイショリ</t>
    </rPh>
    <rPh sb="263" eb="265">
      <t>ゲンカ</t>
    </rPh>
    <rPh sb="268" eb="272">
      <t>オスイショリ</t>
    </rPh>
    <rPh sb="272" eb="274">
      <t>ゲンカ</t>
    </rPh>
    <rPh sb="293" eb="296">
      <t>サクネンド</t>
    </rPh>
    <rPh sb="297" eb="299">
      <t>ヒカク</t>
    </rPh>
    <rPh sb="301" eb="303">
      <t>ジョウショウ</t>
    </rPh>
    <rPh sb="340" eb="344">
      <t>スイセンカリツ</t>
    </rPh>
    <rPh sb="347" eb="351">
      <t>スイセンカリツ</t>
    </rPh>
    <rPh sb="352" eb="355">
      <t>サクネンド</t>
    </rPh>
    <rPh sb="361" eb="363">
      <t>ジョウショウ</t>
    </rPh>
    <rPh sb="365" eb="369">
      <t>ルイジダンタイ</t>
    </rPh>
    <rPh sb="382" eb="383">
      <t>ヒ</t>
    </rPh>
    <rPh sb="384" eb="385">
      <t>ツヅ</t>
    </rPh>
    <rPh sb="387" eb="391">
      <t>セツゾクソクシン</t>
    </rPh>
    <rPh sb="392" eb="393">
      <t>ハカ</t>
    </rPh>
    <rPh sb="395" eb="398">
      <t>セツゾクリツ</t>
    </rPh>
    <rPh sb="399" eb="401">
      <t>コウジョウ</t>
    </rPh>
    <rPh sb="404" eb="407">
      <t>シヨウリョウ</t>
    </rPh>
    <rPh sb="407" eb="410">
      <t>シュウニュウトウ</t>
    </rPh>
    <rPh sb="411" eb="413">
      <t>カクホ</t>
    </rPh>
    <rPh sb="414" eb="415">
      <t>ツト</t>
    </rPh>
    <phoneticPr fontId="4"/>
  </si>
  <si>
    <t xml:space="preserve">　当市の農業集落排水施設は、平成9年(1997年)に供用を開始した。平成28年度には、施設の老朽化を踏まえて農業集落排水施設最適整備構想を策定し、令和2年度から3年度にかけて、大生原地区浄化センターの改築工事を行った。耐用年数を経過した管渠はないが、今後も施設の点検、調査、修繕などを行い、適切な維持管理を図る。
</t>
    <rPh sb="1" eb="3">
      <t>トウシ</t>
    </rPh>
    <rPh sb="4" eb="12">
      <t>ノウギョウシュウラクハイスイシセツ</t>
    </rPh>
    <rPh sb="14" eb="16">
      <t>ヘイセイ</t>
    </rPh>
    <rPh sb="17" eb="18">
      <t>ネン</t>
    </rPh>
    <rPh sb="23" eb="24">
      <t>ネン</t>
    </rPh>
    <rPh sb="26" eb="28">
      <t>キョウヨウ</t>
    </rPh>
    <rPh sb="29" eb="31">
      <t>カイシ</t>
    </rPh>
    <rPh sb="34" eb="36">
      <t>ヘイセイ</t>
    </rPh>
    <rPh sb="38" eb="40">
      <t>ネンド</t>
    </rPh>
    <rPh sb="43" eb="45">
      <t>シセツ</t>
    </rPh>
    <rPh sb="46" eb="49">
      <t>ロウキュウカ</t>
    </rPh>
    <rPh sb="50" eb="51">
      <t>フ</t>
    </rPh>
    <rPh sb="54" eb="60">
      <t>ノウギョウシュウラクハイスイ</t>
    </rPh>
    <rPh sb="60" eb="62">
      <t>シセツ</t>
    </rPh>
    <rPh sb="62" eb="66">
      <t>サイテキセイビ</t>
    </rPh>
    <rPh sb="66" eb="68">
      <t>コウソウ</t>
    </rPh>
    <rPh sb="69" eb="71">
      <t>サクテイ</t>
    </rPh>
    <rPh sb="73" eb="75">
      <t>レイワ</t>
    </rPh>
    <rPh sb="76" eb="78">
      <t>ネンド</t>
    </rPh>
    <rPh sb="81" eb="83">
      <t>ネンド</t>
    </rPh>
    <rPh sb="88" eb="95">
      <t>オオウハラチクジョウカ</t>
    </rPh>
    <rPh sb="100" eb="104">
      <t>カイチクコウジ</t>
    </rPh>
    <rPh sb="105" eb="106">
      <t>オコナ</t>
    </rPh>
    <rPh sb="109" eb="113">
      <t>タイヨウネンスウ</t>
    </rPh>
    <rPh sb="114" eb="116">
      <t>ケイカ</t>
    </rPh>
    <rPh sb="118" eb="120">
      <t>カンキョ</t>
    </rPh>
    <phoneticPr fontId="4"/>
  </si>
  <si>
    <t>　経営関係は、人件費や動力費の高騰などの要因で経費回収率などの低下や汚水処理原価の上昇となった。区域内人口減少のため、使用料については大幅な増加は見込めないが、接続促進を図りつつ、汚水処理に関する分析、検討を進め、経費回収率の向上や汚水処理原価の削減に努める。
　資産となる農業集落排水の処理施設については、令和2年度から3年度にかけて、改築工事を実施した。その他の施設については法定耐用年数を経過しているものはないが、今後も施設の点検、調査、修繕などを行い、適切な維持管理を図る。
　</t>
    <rPh sb="157" eb="159">
      <t>ネンド</t>
    </rPh>
    <rPh sb="162" eb="164">
      <t>ネンド</t>
    </rPh>
    <rPh sb="169" eb="173">
      <t>カイチクコウジ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</si>
</sst>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7F-4716-9D47-C4C6160DE0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B7F-4716-9D47-C4C6160DE0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58.23</c:v>
                </c:pt>
                <c:pt idx="1">
                  <c:v>58.23</c:v>
                </c:pt>
                <c:pt idx="2">
                  <c:v>58.23</c:v>
                </c:pt>
                <c:pt idx="3">
                  <c:v>58.23</c:v>
                </c:pt>
                <c:pt idx="4">
                  <c:v>58.23</c:v>
                </c:pt>
              </c:numCache>
            </c:numRef>
          </c:val>
          <c:extLst>
            <c:ext xmlns:c16="http://schemas.microsoft.com/office/drawing/2014/chart" uri="{C3380CC4-5D6E-409C-BE32-E72D297353CC}">
              <c16:uniqueId val="{00000000-65AB-402A-8BA0-1AB0FB082E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5AB-402A-8BA0-1AB0FB082E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87.61</c:v>
                </c:pt>
                <c:pt idx="1">
                  <c:v>90.39</c:v>
                </c:pt>
                <c:pt idx="2">
                  <c:v>91.15</c:v>
                </c:pt>
                <c:pt idx="3">
                  <c:v>91.3</c:v>
                </c:pt>
                <c:pt idx="4">
                  <c:v>91.31</c:v>
                </c:pt>
              </c:numCache>
            </c:numRef>
          </c:val>
          <c:extLst>
            <c:ext xmlns:c16="http://schemas.microsoft.com/office/drawing/2014/chart" uri="{C3380CC4-5D6E-409C-BE32-E72D297353CC}">
              <c16:uniqueId val="{00000000-F74E-4E1C-B7C6-44763ABB4F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F74E-4E1C-B7C6-44763ABB4F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117.25</c:v>
                </c:pt>
                <c:pt idx="1">
                  <c:v>105.38</c:v>
                </c:pt>
                <c:pt idx="2">
                  <c:v>101.14</c:v>
                </c:pt>
                <c:pt idx="3">
                  <c:v>106.19</c:v>
                </c:pt>
                <c:pt idx="4">
                  <c:v>100.03</c:v>
                </c:pt>
              </c:numCache>
            </c:numRef>
          </c:val>
          <c:extLst>
            <c:ext xmlns:c16="http://schemas.microsoft.com/office/drawing/2014/chart" uri="{C3380CC4-5D6E-409C-BE32-E72D297353CC}">
              <c16:uniqueId val="{00000000-D82F-405A-9CDB-7A8C0AE957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D82F-405A-9CDB-7A8C0AE957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3.26</c:v>
                </c:pt>
                <c:pt idx="1">
                  <c:v>5.33</c:v>
                </c:pt>
                <c:pt idx="2">
                  <c:v>9.1999999999999993</c:v>
                </c:pt>
                <c:pt idx="3">
                  <c:v>13.07</c:v>
                </c:pt>
                <c:pt idx="4">
                  <c:v>16.940000000000001</c:v>
                </c:pt>
              </c:numCache>
            </c:numRef>
          </c:val>
          <c:extLst>
            <c:ext xmlns:c16="http://schemas.microsoft.com/office/drawing/2014/chart" uri="{C3380CC4-5D6E-409C-BE32-E72D297353CC}">
              <c16:uniqueId val="{00000000-CF3A-4A0B-B31F-19D24C80DE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CF3A-4A0B-B31F-19D24C80DE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4F-46A1-B4D2-C45BF46C15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54F-46A1-B4D2-C45BF46C15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C1-46F2-9FFF-D33FC2C45A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85C1-46F2-9FFF-D33FC2C45A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153.16</c:v>
                </c:pt>
                <c:pt idx="1">
                  <c:v>124.02</c:v>
                </c:pt>
                <c:pt idx="2">
                  <c:v>136.62</c:v>
                </c:pt>
                <c:pt idx="3">
                  <c:v>163.83000000000001</c:v>
                </c:pt>
                <c:pt idx="4">
                  <c:v>180.01</c:v>
                </c:pt>
              </c:numCache>
            </c:numRef>
          </c:val>
          <c:extLst>
            <c:ext xmlns:c16="http://schemas.microsoft.com/office/drawing/2014/chart" uri="{C3380CC4-5D6E-409C-BE32-E72D297353CC}">
              <c16:uniqueId val="{00000000-890C-48C8-839C-3CBA4D1DC0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90C-48C8-839C-3CBA4D1DC0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AC-443D-97A2-869F755849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0FAC-443D-97A2-869F755849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94.6</c:v>
                </c:pt>
                <c:pt idx="1">
                  <c:v>99.15</c:v>
                </c:pt>
                <c:pt idx="2">
                  <c:v>100</c:v>
                </c:pt>
                <c:pt idx="3">
                  <c:v>100</c:v>
                </c:pt>
                <c:pt idx="4">
                  <c:v>72.02</c:v>
                </c:pt>
              </c:numCache>
            </c:numRef>
          </c:val>
          <c:extLst>
            <c:ext xmlns:c16="http://schemas.microsoft.com/office/drawing/2014/chart" uri="{C3380CC4-5D6E-409C-BE32-E72D297353CC}">
              <c16:uniqueId val="{00000000-0BF5-4D69-A313-AD211AE44F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BF5-4D69-A313-AD211AE44F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188.58</c:v>
                </c:pt>
                <c:pt idx="1">
                  <c:v>178.19</c:v>
                </c:pt>
                <c:pt idx="2">
                  <c:v>174.54</c:v>
                </c:pt>
                <c:pt idx="3">
                  <c:v>176.34</c:v>
                </c:pt>
                <c:pt idx="4">
                  <c:v>243.64</c:v>
                </c:pt>
              </c:numCache>
            </c:numRef>
          </c:val>
          <c:extLst>
            <c:ext xmlns:c16="http://schemas.microsoft.com/office/drawing/2014/chart" uri="{C3380CC4-5D6E-409C-BE32-E72D297353CC}">
              <c16:uniqueId val="{00000000-A9AC-46AF-8911-D9E262F1F5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A9AC-46AF-8911-D9E262F1F5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6" zoomScaleNormal="100" workbookViewId="0">
      <selection activeCell="BR87" sqref="BR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潮来市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26088</v>
      </c>
      <c r="AM8" s="41"/>
      <c r="AN8" s="41"/>
      <c r="AO8" s="41"/>
      <c r="AP8" s="41"/>
      <c r="AQ8" s="41"/>
      <c r="AR8" s="41"/>
      <c r="AS8" s="41"/>
      <c r="AT8" s="34">
        <f>データ!T6</f>
        <v>71.400000000000006</v>
      </c>
      <c r="AU8" s="34"/>
      <c r="AV8" s="34"/>
      <c r="AW8" s="34"/>
      <c r="AX8" s="34"/>
      <c r="AY8" s="34"/>
      <c r="AZ8" s="34"/>
      <c r="BA8" s="34"/>
      <c r="BB8" s="34">
        <f>データ!U6</f>
        <v>365.38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86.03</v>
      </c>
      <c r="J10" s="34"/>
      <c r="K10" s="34"/>
      <c r="L10" s="34"/>
      <c r="M10" s="34"/>
      <c r="N10" s="34"/>
      <c r="O10" s="34"/>
      <c r="P10" s="34">
        <f>データ!P6</f>
        <v>3.06</v>
      </c>
      <c r="Q10" s="34"/>
      <c r="R10" s="34"/>
      <c r="S10" s="34"/>
      <c r="T10" s="34"/>
      <c r="U10" s="34"/>
      <c r="V10" s="34"/>
      <c r="W10" s="34">
        <f>データ!Q6</f>
        <v>93.75</v>
      </c>
      <c r="X10" s="34"/>
      <c r="Y10" s="34"/>
      <c r="Z10" s="34"/>
      <c r="AA10" s="34"/>
      <c r="AB10" s="34"/>
      <c r="AC10" s="34"/>
      <c r="AD10" s="41">
        <f>データ!R6</f>
        <v>3168</v>
      </c>
      <c r="AE10" s="41"/>
      <c r="AF10" s="41"/>
      <c r="AG10" s="41"/>
      <c r="AH10" s="41"/>
      <c r="AI10" s="41"/>
      <c r="AJ10" s="41"/>
      <c r="AK10" s="2"/>
      <c r="AL10" s="41">
        <f>データ!V6</f>
        <v>794</v>
      </c>
      <c r="AM10" s="41"/>
      <c r="AN10" s="41"/>
      <c r="AO10" s="41"/>
      <c r="AP10" s="41"/>
      <c r="AQ10" s="41"/>
      <c r="AR10" s="41"/>
      <c r="AS10" s="41"/>
      <c r="AT10" s="34">
        <f>データ!W6</f>
        <v>0.55000000000000004</v>
      </c>
      <c r="AU10" s="34"/>
      <c r="AV10" s="34"/>
      <c r="AW10" s="34"/>
      <c r="AX10" s="34"/>
      <c r="AY10" s="34"/>
      <c r="AZ10" s="34"/>
      <c r="BA10" s="34"/>
      <c r="BB10" s="34">
        <f>データ!X6</f>
        <v>1443.64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BKbtFp9ClJMl9+P7nTZWnr9Psuz1wTHIx+6N/7KTIJeL1zp597XGLgOw/62WcVy3VGEI6cOD+7eTEblYPwyPA==" saltValue="Vg/qzIxJN15xScV5OKVvp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82236</v>
      </c>
      <c r="D6" s="19">
        <f t="shared" si="3"/>
        <v>46</v>
      </c>
      <c r="E6" s="19">
        <f t="shared" si="3"/>
        <v>17</v>
      </c>
      <c r="F6" s="19">
        <f t="shared" si="3"/>
        <v>5</v>
      </c>
      <c r="G6" s="19">
        <f t="shared" si="3"/>
        <v>0</v>
      </c>
      <c r="H6" s="19" t="str">
        <f t="shared" si="3"/>
        <v>茨城県　潮来市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86.03</v>
      </c>
      <c r="P6" s="20">
        <f t="shared" si="3"/>
        <v>3.06</v>
      </c>
      <c r="Q6" s="20">
        <f t="shared" si="3"/>
        <v>93.75</v>
      </c>
      <c r="R6" s="20">
        <f t="shared" si="3"/>
        <v>3168</v>
      </c>
      <c r="S6" s="20">
        <f t="shared" si="3"/>
        <v>26088</v>
      </c>
      <c r="T6" s="20">
        <f t="shared" si="3"/>
        <v>71.400000000000006</v>
      </c>
      <c r="U6" s="20">
        <f t="shared" si="3"/>
        <v>365.38</v>
      </c>
      <c r="V6" s="20">
        <f t="shared" si="3"/>
        <v>794</v>
      </c>
      <c r="W6" s="20">
        <f t="shared" si="3"/>
        <v>0.55000000000000004</v>
      </c>
      <c r="X6" s="20">
        <f t="shared" si="3"/>
        <v>1443.64</v>
      </c>
      <c r="Y6" s="21">
        <f>IF(Y7="",NA(),Y7)</f>
        <v>117.25</v>
      </c>
      <c r="Z6" s="21">
        <f t="shared" ref="Z6:AH6" si="4">IF(Z7="",NA(),Z7)</f>
        <v>105.38</v>
      </c>
      <c r="AA6" s="21">
        <f t="shared" si="4"/>
        <v>101.14</v>
      </c>
      <c r="AB6" s="21">
        <f t="shared" si="4"/>
        <v>106.19</v>
      </c>
      <c r="AC6" s="21">
        <f t="shared" si="4"/>
        <v>100.03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153.16</v>
      </c>
      <c r="AV6" s="21">
        <f t="shared" ref="AV6:BD6" si="6">IF(AV7="",NA(),AV7)</f>
        <v>124.02</v>
      </c>
      <c r="AW6" s="21">
        <f t="shared" si="6"/>
        <v>136.62</v>
      </c>
      <c r="AX6" s="21">
        <f t="shared" si="6"/>
        <v>163.83000000000001</v>
      </c>
      <c r="AY6" s="21">
        <f t="shared" si="6"/>
        <v>180.01</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94.6</v>
      </c>
      <c r="BR6" s="21">
        <f t="shared" ref="BR6:BZ6" si="8">IF(BR7="",NA(),BR7)</f>
        <v>99.15</v>
      </c>
      <c r="BS6" s="21">
        <f t="shared" si="8"/>
        <v>100</v>
      </c>
      <c r="BT6" s="21">
        <f t="shared" si="8"/>
        <v>100</v>
      </c>
      <c r="BU6" s="21">
        <f t="shared" si="8"/>
        <v>72.02</v>
      </c>
      <c r="BV6" s="21">
        <f t="shared" si="8"/>
        <v>57.08</v>
      </c>
      <c r="BW6" s="21">
        <f t="shared" si="8"/>
        <v>56.26</v>
      </c>
      <c r="BX6" s="21">
        <f t="shared" si="8"/>
        <v>52.94</v>
      </c>
      <c r="BY6" s="21">
        <f t="shared" si="8"/>
        <v>52.05</v>
      </c>
      <c r="BZ6" s="21">
        <f t="shared" si="8"/>
        <v>47.96</v>
      </c>
      <c r="CA6" s="20" t="str">
        <f>IF(CA7="","",IF(CA7="-","【-】","【"&amp;SUBSTITUTE(TEXT(CA7,"#,##0.00"),"-","△")&amp;"】"))</f>
        <v>【54.51】</v>
      </c>
      <c r="CB6" s="21">
        <f>IF(CB7="",NA(),CB7)</f>
        <v>188.58</v>
      </c>
      <c r="CC6" s="21">
        <f t="shared" ref="CC6:CK6" si="9">IF(CC7="",NA(),CC7)</f>
        <v>178.19</v>
      </c>
      <c r="CD6" s="21">
        <f t="shared" si="9"/>
        <v>174.54</v>
      </c>
      <c r="CE6" s="21">
        <f t="shared" si="9"/>
        <v>176.34</v>
      </c>
      <c r="CF6" s="21">
        <f t="shared" si="9"/>
        <v>243.64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58.23</v>
      </c>
      <c r="CN6" s="21">
        <f t="shared" ref="CN6:CV6" si="10">IF(CN7="",NA(),CN7)</f>
        <v>58.23</v>
      </c>
      <c r="CO6" s="21">
        <f t="shared" si="10"/>
        <v>58.23</v>
      </c>
      <c r="CP6" s="21">
        <f t="shared" si="10"/>
        <v>58.23</v>
      </c>
      <c r="CQ6" s="21">
        <f t="shared" si="10"/>
        <v>58.23</v>
      </c>
      <c r="CR6" s="21">
        <f t="shared" si="10"/>
        <v>54.83</v>
      </c>
      <c r="CS6" s="21">
        <f t="shared" si="10"/>
        <v>66.53</v>
      </c>
      <c r="CT6" s="21">
        <f t="shared" si="10"/>
        <v>52.35</v>
      </c>
      <c r="CU6" s="21">
        <f t="shared" si="10"/>
        <v>46.25</v>
      </c>
      <c r="CV6" s="21">
        <f t="shared" si="10"/>
        <v>45.32</v>
      </c>
      <c r="CW6" s="20" t="str">
        <f>IF(CW7="","",IF(CW7="-","【-】","【"&amp;SUBSTITUTE(TEXT(CW7,"#,##0.00"),"-","△")&amp;"】"))</f>
        <v>【49.92】</v>
      </c>
      <c r="CX6" s="21">
        <f>IF(CX7="",NA(),CX7)</f>
        <v>87.61</v>
      </c>
      <c r="CY6" s="21">
        <f t="shared" ref="CY6:DG6" si="11">IF(CY7="",NA(),CY7)</f>
        <v>90.39</v>
      </c>
      <c r="CZ6" s="21">
        <f t="shared" si="11"/>
        <v>91.15</v>
      </c>
      <c r="DA6" s="21">
        <f t="shared" si="11"/>
        <v>91.3</v>
      </c>
      <c r="DB6" s="21">
        <f t="shared" si="11"/>
        <v>91.31</v>
      </c>
      <c r="DC6" s="21">
        <f t="shared" si="11"/>
        <v>84.7</v>
      </c>
      <c r="DD6" s="21">
        <f t="shared" si="11"/>
        <v>84.67</v>
      </c>
      <c r="DE6" s="21">
        <f t="shared" si="11"/>
        <v>84.39</v>
      </c>
      <c r="DF6" s="21">
        <f t="shared" si="11"/>
        <v>83.96</v>
      </c>
      <c r="DG6" s="21">
        <f t="shared" si="11"/>
        <v>83.54</v>
      </c>
      <c r="DH6" s="20" t="str">
        <f>IF(DH7="","",IF(DH7="-","【-】","【"&amp;SUBSTITUTE(TEXT(DH7,"#,##0.00"),"-","△")&amp;"】"))</f>
        <v>【87.80】</v>
      </c>
      <c r="DI6" s="21">
        <f>IF(DI7="",NA(),DI7)</f>
        <v>3.26</v>
      </c>
      <c r="DJ6" s="21">
        <f t="shared" ref="DJ6:DR6" si="12">IF(DJ7="",NA(),DJ7)</f>
        <v>5.33</v>
      </c>
      <c r="DK6" s="21">
        <f t="shared" si="12"/>
        <v>9.1999999999999993</v>
      </c>
      <c r="DL6" s="21">
        <f t="shared" si="12"/>
        <v>13.07</v>
      </c>
      <c r="DM6" s="21">
        <f t="shared" si="12"/>
        <v>16.940000000000001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82236</v>
      </c>
      <c r="D7" s="23">
        <v>46</v>
      </c>
      <c r="E7" s="23">
        <v>17</v>
      </c>
      <c r="F7" s="23">
        <v>5</v>
      </c>
      <c r="G7" s="23">
        <v>0</v>
      </c>
      <c r="H7" s="23" t="s">
        <v>96</v>
      </c>
      <c r="I7" s="23" t="s">
        <v>97</v>
      </c>
      <c r="J7" s="23" t="s">
        <v>98</v>
      </c>
      <c r="K7" s="23" t="s">
        <v>99</v>
      </c>
      <c r="L7" s="23" t="s">
        <v>100</v>
      </c>
      <c r="M7" s="23" t="s">
        <v>101</v>
      </c>
      <c r="N7" s="24" t="s">
        <v>102</v>
      </c>
      <c r="O7" s="24">
        <v>86.03</v>
      </c>
      <c r="P7" s="24">
        <v>3.06</v>
      </c>
      <c r="Q7" s="24">
        <v>93.75</v>
      </c>
      <c r="R7" s="24">
        <v>3168</v>
      </c>
      <c r="S7" s="24">
        <v>26088</v>
      </c>
      <c r="T7" s="24">
        <v>71.400000000000006</v>
      </c>
      <c r="U7" s="24">
        <v>365.38</v>
      </c>
      <c r="V7" s="24">
        <v>794</v>
      </c>
      <c r="W7" s="24">
        <v>0.55000000000000004</v>
      </c>
      <c r="X7" s="24">
        <v>1443.64</v>
      </c>
      <c r="Y7" s="24">
        <v>117.25</v>
      </c>
      <c r="Z7" s="24">
        <v>105.38</v>
      </c>
      <c r="AA7" s="24">
        <v>101.14</v>
      </c>
      <c r="AB7" s="24">
        <v>106.19</v>
      </c>
      <c r="AC7" s="24">
        <v>100.03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153.16</v>
      </c>
      <c r="AV7" s="24">
        <v>124.02</v>
      </c>
      <c r="AW7" s="24">
        <v>136.62</v>
      </c>
      <c r="AX7" s="24">
        <v>163.83000000000001</v>
      </c>
      <c r="AY7" s="24">
        <v>180.01</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94.6</v>
      </c>
      <c r="BR7" s="24">
        <v>99.15</v>
      </c>
      <c r="BS7" s="24">
        <v>100</v>
      </c>
      <c r="BT7" s="24">
        <v>100</v>
      </c>
      <c r="BU7" s="24">
        <v>72.02</v>
      </c>
      <c r="BV7" s="24">
        <v>57.08</v>
      </c>
      <c r="BW7" s="24">
        <v>56.26</v>
      </c>
      <c r="BX7" s="24">
        <v>52.94</v>
      </c>
      <c r="BY7" s="24">
        <v>52.05</v>
      </c>
      <c r="BZ7" s="24">
        <v>47.96</v>
      </c>
      <c r="CA7" s="24">
        <v>54.51</v>
      </c>
      <c r="CB7" s="24">
        <v>188.58</v>
      </c>
      <c r="CC7" s="24">
        <v>178.19</v>
      </c>
      <c r="CD7" s="24">
        <v>174.54</v>
      </c>
      <c r="CE7" s="24">
        <v>176.34</v>
      </c>
      <c r="CF7" s="24">
        <v>243.64</v>
      </c>
      <c r="CG7" s="24">
        <v>274.99</v>
      </c>
      <c r="CH7" s="24">
        <v>282.08999999999997</v>
      </c>
      <c r="CI7" s="24">
        <v>303.27999999999997</v>
      </c>
      <c r="CJ7" s="24">
        <v>301.86</v>
      </c>
      <c r="CK7" s="24">
        <v>325.85000000000002</v>
      </c>
      <c r="CL7" s="24">
        <v>286.33</v>
      </c>
      <c r="CM7" s="24">
        <v>58.23</v>
      </c>
      <c r="CN7" s="24">
        <v>58.23</v>
      </c>
      <c r="CO7" s="24">
        <v>58.23</v>
      </c>
      <c r="CP7" s="24">
        <v>58.23</v>
      </c>
      <c r="CQ7" s="24">
        <v>58.23</v>
      </c>
      <c r="CR7" s="24">
        <v>54.83</v>
      </c>
      <c r="CS7" s="24">
        <v>66.53</v>
      </c>
      <c r="CT7" s="24">
        <v>52.35</v>
      </c>
      <c r="CU7" s="24">
        <v>46.25</v>
      </c>
      <c r="CV7" s="24">
        <v>45.32</v>
      </c>
      <c r="CW7" s="24">
        <v>49.92</v>
      </c>
      <c r="CX7" s="24">
        <v>87.61</v>
      </c>
      <c r="CY7" s="24">
        <v>90.39</v>
      </c>
      <c r="CZ7" s="24">
        <v>91.15</v>
      </c>
      <c r="DA7" s="24">
        <v>91.3</v>
      </c>
      <c r="DB7" s="24">
        <v>91.31</v>
      </c>
      <c r="DC7" s="24">
        <v>84.7</v>
      </c>
      <c r="DD7" s="24">
        <v>84.67</v>
      </c>
      <c r="DE7" s="24">
        <v>84.39</v>
      </c>
      <c r="DF7" s="24">
        <v>83.96</v>
      </c>
      <c r="DG7" s="24">
        <v>83.54</v>
      </c>
      <c r="DH7" s="24">
        <v>87.8</v>
      </c>
      <c r="DI7" s="24">
        <v>3.26</v>
      </c>
      <c r="DJ7" s="24">
        <v>5.33</v>
      </c>
      <c r="DK7" s="24">
        <v>9.1999999999999993</v>
      </c>
      <c r="DL7" s="24">
        <v>13.07</v>
      </c>
      <c r="DM7" s="24">
        <v>16.940000000000001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菊池　南</cp:lastModifiedBy>
  <cp:lastPrinted>2026-01-28T00:39:36Z</cp:lastPrinted>
  <dcterms:created xsi:type="dcterms:W3CDTF">2025-12-23T06:17:43Z</dcterms:created>
  <dcterms:modified xsi:type="dcterms:W3CDTF">2026-02-26T06:48:27Z</dcterms:modified>
  <cp:category>
  </cp:category>
</cp:coreProperties>
</file>