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A381BDD7-D8A7-4A4D-8EF9-DA83FBC6A56B}" xr6:coauthVersionLast="47" xr6:coauthVersionMax="47" xr10:uidLastSave="{00000000-0000-0000-0000-000000000000}"/>
  <workbookProtection workbookAlgorithmName="SHA-512" workbookHashValue="v9TBMLl2m49G/s+OklHWlcuQBmqGLMUC0uBo/8Sjdb0sGRKw0jsw7hV14IljU0f+GyVM556JyvqhX62bR/mJzA==" workbookSaltValue="B2Oxod9INcU0ENbjOM2dT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G85" i="4"/>
  <c r="E85" i="4"/>
  <c r="P10" i="4"/>
  <c r="AT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<sst xmlns="http://schemas.openxmlformats.org/spreadsheetml/2006/main" count="236" uniqueCount="116">
  <si>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</si>
  <si>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</si>
  <si>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</si>
  <si>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</si>
  <si>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</si>
  <si>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</si>
  <si>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</si>
  <si>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</si>
  <si>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</si>
  <si>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</si>
  <si>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</si>
  <si>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</si>
  <si>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</si>
  <si>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</si>
  <si>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</si>
  <si>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</si>
  <si>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</si>
  <si>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</si>
  <si>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</si>
  <si>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</si>
  <si>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</si>
  <si>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</si>
  <si>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</si>
  <si>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</si>
  <si>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</si>
  <si>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</si>
  <si>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</si>
  <si>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</si>
  <si>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</si>
  <si>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</si>
  <si>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</si>
  <si>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</si>
  <si>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</si>
  <si>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</si>
  <si>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</si>
  <si>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</si>
  <si>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</si>
  <si>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</si>
  <si>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</si>
  <si>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</si>
  <si>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</si>
  <si>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</si>
  <si>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</si>
  <si>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</si>
  <si>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</si>
  <si>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</si>
  <si>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</si>
  <si>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</si>
  <si>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</si>
  <si>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</si>
  <si>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</si>
  <si>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</si>
  <si>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</si>
  <si>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</si>
  <si>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</si>
  <si>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</si>
  <si>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</si>
  <si>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</si>
  <si>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</si>
  <si>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</si>
  <si>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</si>
  <si>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</si>
  <si>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</si>
  <si>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</si>
  <si>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</si>
  <si>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</si>
  <si>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</si>
  <si>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</si>
  <si>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</si>
  <si>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</si>
  <si>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</si>
  <si>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</si>
  <si>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</si>
  <si>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</si>
  <si>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</si>
  <si>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</si>
  <si>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</si>
  <si>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</si>
  <si>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</si>
  <si>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</si>
  <si>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</si>
  <si>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</si>
  <si>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</si>
  <si>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</si>
  <si>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</si>
  <si>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</si>
  <si>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</si>
  <si>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</si>
  <si>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</si>
  <si>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</si>
  <si>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</si>
  <si>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</si>
  <si>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</si>
  <si>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</si>
  <si>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</si>
  <si>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</si>
  <si>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潮来市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</si>
  <si>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</si>
  <si>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</si>
  <si>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</si>
  <si>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</si>
  <si>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</si>
  <si>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</si>
  <si>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</si>
  <si>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</si>
  <si>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</si>
  <si>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</si>
  <si>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</si>
  <si>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</si>
  <si>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</si>
  <si>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</si>
  <si>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</si>
  <si>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</si>
  <si>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当市の下水道施設は、昭和52年(1977年)に供用を開始し、管渠施設の法定耐用年数である50年を控えている。そのため、適切な更新、維持管理を進めていくとともに財源を確保する必要がある。令和2年度に策定したストックマネジメント計画に基づき、改築事業の平準化及び低減を図る。令和5年度から3か年の継続事業として延方中継ポンプ場改築工事を実施している。(令和7年度完了予定)
</t>
    <rPh sb="1" eb="3">
      <t>トウシ</t>
    </rPh>
    <rPh sb="4" eb="9">
      <t>ゲスイドウシセツ</t>
    </rPh>
    <rPh sb="11" eb="13">
      <t>ショウワ</t>
    </rPh>
    <rPh sb="15" eb="16">
      <t>ネン</t>
    </rPh>
    <rPh sb="21" eb="22">
      <t>ネン</t>
    </rPh>
    <rPh sb="24" eb="26">
      <t>キョウヨウ</t>
    </rPh>
    <rPh sb="27" eb="29">
      <t>カイシ</t>
    </rPh>
    <rPh sb="31" eb="35">
      <t>カンキョシセツ</t>
    </rPh>
    <rPh sb="36" eb="42">
      <t>ホウテイタイヨウネンスウ</t>
    </rPh>
    <rPh sb="47" eb="48">
      <t>ネン</t>
    </rPh>
    <rPh sb="49" eb="50">
      <t>ヒカ</t>
    </rPh>
    <rPh sb="60" eb="62">
      <t>テキセツ</t>
    </rPh>
    <rPh sb="63" eb="65">
      <t>コウシン</t>
    </rPh>
    <rPh sb="66" eb="70">
      <t>イジカンリ</t>
    </rPh>
    <rPh sb="71" eb="72">
      <t>スス</t>
    </rPh>
    <rPh sb="80" eb="82">
      <t>ザイゲン</t>
    </rPh>
    <rPh sb="83" eb="85">
      <t>カクホ</t>
    </rPh>
    <rPh sb="87" eb="89">
      <t>ヒツヨウ</t>
    </rPh>
    <rPh sb="93" eb="95">
      <t>レイワ</t>
    </rPh>
    <rPh sb="96" eb="98">
      <t>ネンド</t>
    </rPh>
    <rPh sb="99" eb="101">
      <t>サクテイ</t>
    </rPh>
    <rPh sb="113" eb="115">
      <t>ケイカク</t>
    </rPh>
    <rPh sb="116" eb="117">
      <t>モト</t>
    </rPh>
    <rPh sb="120" eb="124">
      <t>カイチクジギョウ</t>
    </rPh>
    <rPh sb="125" eb="128">
      <t>ヘイジュンカ</t>
    </rPh>
    <rPh sb="128" eb="129">
      <t>オヨ</t>
    </rPh>
    <rPh sb="130" eb="132">
      <t>テイゲン</t>
    </rPh>
    <rPh sb="133" eb="134">
      <t>ハカ</t>
    </rPh>
    <rPh sb="136" eb="138">
      <t>レイワ</t>
    </rPh>
    <rPh sb="139" eb="141">
      <t>ネンド</t>
    </rPh>
    <rPh sb="145" eb="146">
      <t>ネン</t>
    </rPh>
    <rPh sb="147" eb="151">
      <t>ケイゾクジギョウ</t>
    </rPh>
    <rPh sb="154" eb="158">
      <t>ノブカタチュウケイ</t>
    </rPh>
    <rPh sb="161" eb="166">
      <t>ジョウカイチクコウジ</t>
    </rPh>
    <rPh sb="167" eb="169">
      <t>ジッシ</t>
    </rPh>
    <rPh sb="175" eb="177">
      <t>レイワ</t>
    </rPh>
    <rPh sb="178" eb="180">
      <t>ネンド</t>
    </rPh>
    <rPh sb="180" eb="182">
      <t>カンリョウ</t>
    </rPh>
    <rPh sb="182" eb="184">
      <t>ヨテイ</t>
    </rPh>
    <phoneticPr fontId="4"/>
  </si>
  <si>
    <t>　経営関係は、接続率の上昇など収入は昨年度並みとなったが、人件費や動力費の高騰などの経費が増加したため、経費回収率などの低下、汚水処理原価の増加となった。区域内での人口減少が見込まれるが、引き続き水洗化率向上による使用料の増加に努め、一般会計からの繰入金の削減を図る。また、汚水処理に関する分析・検討を進め、経費回収率の向上や汚水処理原価の削減に努める。
　老朽化の問題については、ストックマネジメント計画に基づき、必要な改築・更新を進めていくとともに改築事業の平準化及び低減を図る。
　</t>
    <rPh sb="1" eb="5">
      <t>ケイエイカンケイ</t>
    </rPh>
    <rPh sb="7" eb="10">
      <t>セツゾクリツ</t>
    </rPh>
    <rPh sb="11" eb="13">
      <t>ジョウショウ</t>
    </rPh>
    <rPh sb="15" eb="17">
      <t>シュウニュウ</t>
    </rPh>
    <rPh sb="18" eb="21">
      <t>サクネンド</t>
    </rPh>
    <rPh sb="21" eb="22">
      <t>ナ</t>
    </rPh>
    <rPh sb="29" eb="32">
      <t>ジンケンヒ</t>
    </rPh>
    <rPh sb="33" eb="36">
      <t>ドウリョクヒ</t>
    </rPh>
    <rPh sb="37" eb="39">
      <t>コウトウ</t>
    </rPh>
    <rPh sb="60" eb="62">
      <t>テイカ</t>
    </rPh>
    <rPh sb="63" eb="69">
      <t>オスイショリゲンカ</t>
    </rPh>
    <rPh sb="70" eb="72">
      <t>ゾウカ</t>
    </rPh>
    <rPh sb="77" eb="80">
      <t>クイキナイ</t>
    </rPh>
    <rPh sb="82" eb="86">
      <t>ジンコウゲンショウ</t>
    </rPh>
    <rPh sb="87" eb="89">
      <t>ミコ</t>
    </rPh>
    <rPh sb="163" eb="167">
      <t>オスイショリ</t>
    </rPh>
    <rPh sb="167" eb="169">
      <t>ゲンカ</t>
    </rPh>
    <rPh sb="170" eb="172">
      <t>サクゲン</t>
    </rPh>
    <rPh sb="173" eb="174">
      <t>ツト</t>
    </rPh>
    <rPh sb="180" eb="183">
      <t>ロウキュウカ</t>
    </rPh>
    <rPh sb="184" eb="186">
      <t>モンダイ</t>
    </rPh>
    <rPh sb="202" eb="204">
      <t>ケイカク</t>
    </rPh>
    <rPh sb="205" eb="206">
      <t>モト</t>
    </rPh>
    <rPh sb="209" eb="211">
      <t>ヒツヨウ</t>
    </rPh>
    <rPh sb="212" eb="214">
      <t>カイチク</t>
    </rPh>
    <rPh sb="215" eb="217">
      <t>コウシン</t>
    </rPh>
    <rPh sb="218" eb="219">
      <t>スス</t>
    </rPh>
    <phoneticPr fontId="4"/>
  </si>
  <si>
    <t xml:space="preserve">【経常収支比率】
　経常収支比率は、100％となっている。しかし、汚水処理に要する経費を下水道使用料だけでは賄い切れておらず、一般会計からの繰入金で補填している状況にある。今後も接続率向上による下水道使用料増加に取り組み、適正な使用料収入の確保に努める。
【企業債残高対事業規模比率】
　企業債残高対事業費率は、類似団体と比較すると低い値ではあるが今後も適正な使用料の検討を進めていく。
【経費回収率】
　経費回収率は、人件費や動力費の高騰などの要因で、昨年度と比較して低下している。接続率の向上による使用料収入等の確保、汚水処理費の削減などにより回収率の向上に務める。
【汚水処理原価】
　汚水処理原価は、人件費や動力費の高騰などの要因で昨年度と比較して上昇している。維持管理費の削減等経費の精査、接続率向上による有収水量増加に努める。
【施設利用率】
　施設利用率は、0％となっている。これは、公共下水道事業の汚水を茨城県流域下水道施設で処理しているためである。
【水洗化率】
　水洗化率は、昨年度と比較してわずかに増加した。引き続き、未接続世帯に対する戸別訪問やダイレクトメールの送付など、水洗化率向上に努める。
</t>
    <rPh sb="10" eb="16">
      <t>ケイジョウシュウシヒリツ</t>
    </rPh>
    <rPh sb="144" eb="147">
      <t>キギョウサイ</t>
    </rPh>
    <rPh sb="147" eb="149">
      <t>ザンダカ</t>
    </rPh>
    <rPh sb="149" eb="150">
      <t>タイ</t>
    </rPh>
    <rPh sb="150" eb="154">
      <t>ジギョウヒリツ</t>
    </rPh>
    <rPh sb="174" eb="176">
      <t>コンゴ</t>
    </rPh>
    <rPh sb="177" eb="179">
      <t>テキセイ</t>
    </rPh>
    <rPh sb="180" eb="183">
      <t>シヨウリョウ</t>
    </rPh>
    <rPh sb="184" eb="186">
      <t>ケントウ</t>
    </rPh>
    <rPh sb="187" eb="188">
      <t>スス</t>
    </rPh>
    <rPh sb="203" eb="208">
      <t>ケイヒカイシュウリツ</t>
    </rPh>
    <rPh sb="218" eb="220">
      <t>コウトウ</t>
    </rPh>
    <rPh sb="229" eb="230">
      <t>ド</t>
    </rPh>
    <rPh sb="274" eb="277">
      <t>カイシュウリツ</t>
    </rPh>
    <rPh sb="278" eb="280">
      <t>コウジョウ</t>
    </rPh>
    <rPh sb="312" eb="314">
      <t>コウトウ</t>
    </rPh>
    <rPh sb="335" eb="340">
      <t>イジカンリヒ</t>
    </rPh>
    <rPh sb="341" eb="344">
      <t>サクゲントウ</t>
    </rPh>
    <rPh sb="344" eb="346">
      <t>ケイヒ</t>
    </rPh>
    <rPh sb="347" eb="349">
      <t>セイサ</t>
    </rPh>
    <rPh sb="350" eb="355">
      <t>セツゾクリツコウジョウ</t>
    </rPh>
    <rPh sb="358" eb="364">
      <t>ユウシュウスイリョウゾウカ</t>
    </rPh>
    <rPh sb="365" eb="366">
      <t>ツト</t>
    </rPh>
    <rPh sb="371" eb="376">
      <t>シセツリヨウリツ</t>
    </rPh>
    <rPh sb="379" eb="384">
      <t>シセツリヨウリツ</t>
    </rPh>
    <rPh sb="399" eb="406">
      <t>コウキョウゲスイドウジギョウ</t>
    </rPh>
    <rPh sb="407" eb="409">
      <t>オスイ</t>
    </rPh>
    <rPh sb="410" eb="413">
      <t>イバラキケン</t>
    </rPh>
    <rPh sb="413" eb="418">
      <t>リュウイキゲスイドウ</t>
    </rPh>
    <rPh sb="418" eb="420">
      <t>シセツ</t>
    </rPh>
    <rPh sb="421" eb="423">
      <t>ショリ</t>
    </rPh>
    <rPh sb="435" eb="439">
      <t>スイセンカリツ</t>
    </rPh>
    <rPh sb="442" eb="446">
      <t>スイセンカリツ</t>
    </rPh>
    <rPh sb="448" eb="451">
      <t>サクネンド</t>
    </rPh>
    <rPh sb="452" eb="454">
      <t>ヒカク</t>
    </rPh>
    <rPh sb="460" eb="462">
      <t>ゾウカ</t>
    </rPh>
    <rPh sb="465" eb="466">
      <t>ヒ</t>
    </rPh>
    <rPh sb="467" eb="468">
      <t>ツヅ</t>
    </rPh>
    <rPh sb="470" eb="475">
      <t>ミセツゾクセタイ</t>
    </rPh>
    <rPh sb="476" eb="477">
      <t>タイ</t>
    </rPh>
    <rPh sb="479" eb="483">
      <t>コベツホウモン</t>
    </rPh>
    <rPh sb="493" eb="495">
      <t>ソウフ</t>
    </rPh>
    <rPh sb="502" eb="504">
      <t>コウジョウ</t>
    </rPh>
    <rPh sb="505" eb="50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</si>
</sst>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51-4221-85CE-35FF53297C1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0.06</c:v>
                </c:pt>
                <c:pt idx="4">
                  <c:v>7.0000000000000007E-2</c:v>
                </c:pt>
              </c:numCache>
            </c:numRef>
          </c:val>
          <c:smooth val="0"/>
          <c:extLst>
            <c:ext xmlns:c16="http://schemas.microsoft.com/office/drawing/2014/chart" uri="{C3380CC4-5D6E-409C-BE32-E72D297353CC}">
              <c16:uniqueId val="{00000001-AA51-4221-85CE-35FF53297C1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18-4C65-8819-B1F2201F78D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55.04</c:v>
                </c:pt>
                <c:pt idx="4">
                  <c:v>53.26</c:v>
                </c:pt>
              </c:numCache>
            </c:numRef>
          </c:val>
          <c:smooth val="0"/>
          <c:extLst>
            <c:ext xmlns:c16="http://schemas.microsoft.com/office/drawing/2014/chart" uri="{C3380CC4-5D6E-409C-BE32-E72D297353CC}">
              <c16:uniqueId val="{00000001-D618-4C65-8819-B1F2201F78D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89.38</c:v>
                </c:pt>
                <c:pt idx="1">
                  <c:v>89.85</c:v>
                </c:pt>
                <c:pt idx="2">
                  <c:v>89.14</c:v>
                </c:pt>
                <c:pt idx="3">
                  <c:v>89.25</c:v>
                </c:pt>
                <c:pt idx="4">
                  <c:v>89.26</c:v>
                </c:pt>
              </c:numCache>
            </c:numRef>
          </c:val>
          <c:extLst>
            <c:ext xmlns:c16="http://schemas.microsoft.com/office/drawing/2014/chart" uri="{C3380CC4-5D6E-409C-BE32-E72D297353CC}">
              <c16:uniqueId val="{00000000-93EA-4989-A069-DDB6F432C8A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91.92</c:v>
                </c:pt>
                <c:pt idx="4">
                  <c:v>91.12</c:v>
                </c:pt>
              </c:numCache>
            </c:numRef>
          </c:val>
          <c:smooth val="0"/>
          <c:extLst>
            <c:ext xmlns:c16="http://schemas.microsoft.com/office/drawing/2014/chart" uri="{C3380CC4-5D6E-409C-BE32-E72D297353CC}">
              <c16:uniqueId val="{00000001-93EA-4989-A069-DDB6F432C8A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106.44</c:v>
                </c:pt>
                <c:pt idx="1">
                  <c:v>101.02</c:v>
                </c:pt>
                <c:pt idx="2">
                  <c:v>103.34</c:v>
                </c:pt>
                <c:pt idx="3">
                  <c:v>103.63</c:v>
                </c:pt>
                <c:pt idx="4">
                  <c:v>100</c:v>
                </c:pt>
              </c:numCache>
            </c:numRef>
          </c:val>
          <c:extLst>
            <c:ext xmlns:c16="http://schemas.microsoft.com/office/drawing/2014/chart" uri="{C3380CC4-5D6E-409C-BE32-E72D297353CC}">
              <c16:uniqueId val="{00000000-E863-41ED-8A65-E2F8F37B0F1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106.8</c:v>
                </c:pt>
                <c:pt idx="4">
                  <c:v>104.65</c:v>
                </c:pt>
              </c:numCache>
            </c:numRef>
          </c:val>
          <c:smooth val="0"/>
          <c:extLst>
            <c:ext xmlns:c16="http://schemas.microsoft.com/office/drawing/2014/chart" uri="{C3380CC4-5D6E-409C-BE32-E72D297353CC}">
              <c16:uniqueId val="{00000001-E863-41ED-8A65-E2F8F37B0F1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3.59</c:v>
                </c:pt>
                <c:pt idx="1">
                  <c:v>6.71</c:v>
                </c:pt>
                <c:pt idx="2">
                  <c:v>9.8800000000000008</c:v>
                </c:pt>
                <c:pt idx="3">
                  <c:v>13</c:v>
                </c:pt>
                <c:pt idx="4">
                  <c:v>16.23</c:v>
                </c:pt>
              </c:numCache>
            </c:numRef>
          </c:val>
          <c:extLst>
            <c:ext xmlns:c16="http://schemas.microsoft.com/office/drawing/2014/chart" uri="{C3380CC4-5D6E-409C-BE32-E72D297353CC}">
              <c16:uniqueId val="{00000000-C19B-407D-B505-912CED5DFD5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31.14</c:v>
                </c:pt>
                <c:pt idx="4">
                  <c:v>33.11</c:v>
                </c:pt>
              </c:numCache>
            </c:numRef>
          </c:val>
          <c:smooth val="0"/>
          <c:extLst>
            <c:ext xmlns:c16="http://schemas.microsoft.com/office/drawing/2014/chart" uri="{C3380CC4-5D6E-409C-BE32-E72D297353CC}">
              <c16:uniqueId val="{00000001-C19B-407D-B505-912CED5DFD5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C9-4220-B0F1-2AA95C8FCF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0.76</c:v>
                </c:pt>
                <c:pt idx="4">
                  <c:v>0.94</c:v>
                </c:pt>
              </c:numCache>
            </c:numRef>
          </c:val>
          <c:smooth val="0"/>
          <c:extLst>
            <c:ext xmlns:c16="http://schemas.microsoft.com/office/drawing/2014/chart" uri="{C3380CC4-5D6E-409C-BE32-E72D297353CC}">
              <c16:uniqueId val="{00000001-C7C9-4220-B0F1-2AA95C8FCF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57-4421-BA18-8914640981B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26.89</c:v>
                </c:pt>
                <c:pt idx="4">
                  <c:v>23.18</c:v>
                </c:pt>
              </c:numCache>
            </c:numRef>
          </c:val>
          <c:smooth val="0"/>
          <c:extLst>
            <c:ext xmlns:c16="http://schemas.microsoft.com/office/drawing/2014/chart" uri="{C3380CC4-5D6E-409C-BE32-E72D297353CC}">
              <c16:uniqueId val="{00000001-6957-4421-BA18-8914640981B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299.08</c:v>
                </c:pt>
                <c:pt idx="1">
                  <c:v>59.35</c:v>
                </c:pt>
                <c:pt idx="2">
                  <c:v>48.49</c:v>
                </c:pt>
                <c:pt idx="3">
                  <c:v>85.8</c:v>
                </c:pt>
                <c:pt idx="4">
                  <c:v>86.43</c:v>
                </c:pt>
              </c:numCache>
            </c:numRef>
          </c:val>
          <c:extLst>
            <c:ext xmlns:c16="http://schemas.microsoft.com/office/drawing/2014/chart" uri="{C3380CC4-5D6E-409C-BE32-E72D297353CC}">
              <c16:uniqueId val="{00000000-9E17-4566-B286-38AB187449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77.260000000000005</c:v>
                </c:pt>
                <c:pt idx="4">
                  <c:v>80.010000000000005</c:v>
                </c:pt>
              </c:numCache>
            </c:numRef>
          </c:val>
          <c:smooth val="0"/>
          <c:extLst>
            <c:ext xmlns:c16="http://schemas.microsoft.com/office/drawing/2014/chart" uri="{C3380CC4-5D6E-409C-BE32-E72D297353CC}">
              <c16:uniqueId val="{00000001-9E17-4566-B286-38AB187449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28.08</c:v>
                </c:pt>
                <c:pt idx="1">
                  <c:v>13.62</c:v>
                </c:pt>
                <c:pt idx="2">
                  <c:v>10.45</c:v>
                </c:pt>
                <c:pt idx="3">
                  <c:v>7.78</c:v>
                </c:pt>
                <c:pt idx="4">
                  <c:v>56.09</c:v>
                </c:pt>
              </c:numCache>
            </c:numRef>
          </c:val>
          <c:extLst>
            <c:ext xmlns:c16="http://schemas.microsoft.com/office/drawing/2014/chart" uri="{C3380CC4-5D6E-409C-BE32-E72D297353CC}">
              <c16:uniqueId val="{00000000-9A6C-4B5C-8846-360B030A8D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730.84</c:v>
                </c:pt>
                <c:pt idx="4">
                  <c:v>706.45</c:v>
                </c:pt>
              </c:numCache>
            </c:numRef>
          </c:val>
          <c:smooth val="0"/>
          <c:extLst>
            <c:ext xmlns:c16="http://schemas.microsoft.com/office/drawing/2014/chart" uri="{C3380CC4-5D6E-409C-BE32-E72D297353CC}">
              <c16:uniqueId val="{00000001-9A6C-4B5C-8846-360B030A8D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94.12</c:v>
                </c:pt>
                <c:pt idx="1">
                  <c:v>76.819999999999993</c:v>
                </c:pt>
                <c:pt idx="2">
                  <c:v>78.599999999999994</c:v>
                </c:pt>
                <c:pt idx="3">
                  <c:v>87.05</c:v>
                </c:pt>
                <c:pt idx="4">
                  <c:v>73.180000000000007</c:v>
                </c:pt>
              </c:numCache>
            </c:numRef>
          </c:val>
          <c:extLst>
            <c:ext xmlns:c16="http://schemas.microsoft.com/office/drawing/2014/chart" uri="{C3380CC4-5D6E-409C-BE32-E72D297353CC}">
              <c16:uniqueId val="{00000000-5600-490B-8C9D-A7A935B050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89.17</c:v>
                </c:pt>
                <c:pt idx="4">
                  <c:v>85.67</c:v>
                </c:pt>
              </c:numCache>
            </c:numRef>
          </c:val>
          <c:smooth val="0"/>
          <c:extLst>
            <c:ext xmlns:c16="http://schemas.microsoft.com/office/drawing/2014/chart" uri="{C3380CC4-5D6E-409C-BE32-E72D297353CC}">
              <c16:uniqueId val="{00000001-5600-490B-8C9D-A7A935B050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188.2</c:v>
                </c:pt>
                <c:pt idx="1">
                  <c:v>231.55</c:v>
                </c:pt>
                <c:pt idx="2">
                  <c:v>227.41</c:v>
                </c:pt>
                <c:pt idx="3">
                  <c:v>205.99</c:v>
                </c:pt>
                <c:pt idx="4">
                  <c:v>245.65</c:v>
                </c:pt>
              </c:numCache>
            </c:numRef>
          </c:val>
          <c:extLst>
            <c:ext xmlns:c16="http://schemas.microsoft.com/office/drawing/2014/chart" uri="{C3380CC4-5D6E-409C-BE32-E72D297353CC}">
              <c16:uniqueId val="{00000000-F6C1-48BF-AFFD-AADE8A912FE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184.85</c:v>
                </c:pt>
                <c:pt idx="4">
                  <c:v>194.78</c:v>
                </c:pt>
              </c:numCache>
            </c:numRef>
          </c:val>
          <c:smooth val="0"/>
          <c:extLst>
            <c:ext xmlns:c16="http://schemas.microsoft.com/office/drawing/2014/chart" uri="{C3380CC4-5D6E-409C-BE32-E72D297353CC}">
              <c16:uniqueId val="{00000001-F6C1-48BF-AFFD-AADE8A912FE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潮来市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26088</v>
      </c>
      <c r="AM8" s="41"/>
      <c r="AN8" s="41"/>
      <c r="AO8" s="41"/>
      <c r="AP8" s="41"/>
      <c r="AQ8" s="41"/>
      <c r="AR8" s="41"/>
      <c r="AS8" s="41"/>
      <c r="AT8" s="34">
        <f>データ!T6</f>
        <v>71.400000000000006</v>
      </c>
      <c r="AU8" s="34"/>
      <c r="AV8" s="34"/>
      <c r="AW8" s="34"/>
      <c r="AX8" s="34"/>
      <c r="AY8" s="34"/>
      <c r="AZ8" s="34"/>
      <c r="BA8" s="34"/>
      <c r="BB8" s="34">
        <f>データ!U6</f>
        <v>365.38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61.6</v>
      </c>
      <c r="J10" s="34"/>
      <c r="K10" s="34"/>
      <c r="L10" s="34"/>
      <c r="M10" s="34"/>
      <c r="N10" s="34"/>
      <c r="O10" s="34"/>
      <c r="P10" s="34">
        <f>データ!P6</f>
        <v>76.39</v>
      </c>
      <c r="Q10" s="34"/>
      <c r="R10" s="34"/>
      <c r="S10" s="34"/>
      <c r="T10" s="34"/>
      <c r="U10" s="34"/>
      <c r="V10" s="34"/>
      <c r="W10" s="34">
        <f>データ!Q6</f>
        <v>94.29</v>
      </c>
      <c r="X10" s="34"/>
      <c r="Y10" s="34"/>
      <c r="Z10" s="34"/>
      <c r="AA10" s="34"/>
      <c r="AB10" s="34"/>
      <c r="AC10" s="34"/>
      <c r="AD10" s="41">
        <f>データ!R6</f>
        <v>3520</v>
      </c>
      <c r="AE10" s="41"/>
      <c r="AF10" s="41"/>
      <c r="AG10" s="41"/>
      <c r="AH10" s="41"/>
      <c r="AI10" s="41"/>
      <c r="AJ10" s="41"/>
      <c r="AK10" s="2"/>
      <c r="AL10" s="41">
        <f>データ!V6</f>
        <v>19791</v>
      </c>
      <c r="AM10" s="41"/>
      <c r="AN10" s="41"/>
      <c r="AO10" s="41"/>
      <c r="AP10" s="41"/>
      <c r="AQ10" s="41"/>
      <c r="AR10" s="41"/>
      <c r="AS10" s="41"/>
      <c r="AT10" s="34">
        <f>データ!W6</f>
        <v>8.1</v>
      </c>
      <c r="AU10" s="34"/>
      <c r="AV10" s="34"/>
      <c r="AW10" s="34"/>
      <c r="AX10" s="34"/>
      <c r="AY10" s="34"/>
      <c r="AZ10" s="34"/>
      <c r="BA10" s="34"/>
      <c r="BB10" s="34">
        <f>データ!X6</f>
        <v>2443.33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Yq/B+Z/E1qhHnbp+KPSRfsVOUS3eupFlvhT/s+silb4H4rRNCww3v6pUreLfz+dIHplrMMUVwpe5X1ydMuIwA==" saltValue="gBiHp7bKIG5IRk/8g9S5k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82236</v>
      </c>
      <c r="D6" s="19">
        <f t="shared" si="3"/>
        <v>46</v>
      </c>
      <c r="E6" s="19">
        <f t="shared" si="3"/>
        <v>17</v>
      </c>
      <c r="F6" s="19">
        <f t="shared" si="3"/>
        <v>1</v>
      </c>
      <c r="G6" s="19">
        <f t="shared" si="3"/>
        <v>0</v>
      </c>
      <c r="H6" s="19" t="str">
        <f t="shared" si="3"/>
        <v>茨城県　潮来市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61.6</v>
      </c>
      <c r="P6" s="20">
        <f t="shared" si="3"/>
        <v>76.39</v>
      </c>
      <c r="Q6" s="20">
        <f t="shared" si="3"/>
        <v>94.29</v>
      </c>
      <c r="R6" s="20">
        <f t="shared" si="3"/>
        <v>3520</v>
      </c>
      <c r="S6" s="20">
        <f t="shared" si="3"/>
        <v>26088</v>
      </c>
      <c r="T6" s="20">
        <f t="shared" si="3"/>
        <v>71.400000000000006</v>
      </c>
      <c r="U6" s="20">
        <f t="shared" si="3"/>
        <v>365.38</v>
      </c>
      <c r="V6" s="20">
        <f t="shared" si="3"/>
        <v>19791</v>
      </c>
      <c r="W6" s="20">
        <f t="shared" si="3"/>
        <v>8.1</v>
      </c>
      <c r="X6" s="20">
        <f t="shared" si="3"/>
        <v>2443.33</v>
      </c>
      <c r="Y6" s="21">
        <f>IF(Y7="",NA(),Y7)</f>
        <v>106.44</v>
      </c>
      <c r="Z6" s="21">
        <f t="shared" ref="Z6:AH6" si="4">IF(Z7="",NA(),Z7)</f>
        <v>101.02</v>
      </c>
      <c r="AA6" s="21">
        <f t="shared" si="4"/>
        <v>103.34</v>
      </c>
      <c r="AB6" s="21">
        <f t="shared" si="4"/>
        <v>103.63</v>
      </c>
      <c r="AC6" s="21">
        <f t="shared" si="4"/>
        <v>100</v>
      </c>
      <c r="AD6" s="21">
        <f t="shared" si="4"/>
        <v>106.5</v>
      </c>
      <c r="AE6" s="21">
        <f t="shared" si="4"/>
        <v>106.22</v>
      </c>
      <c r="AF6" s="21">
        <f t="shared" si="4"/>
        <v>107.01</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26.89</v>
      </c>
      <c r="AS6" s="21">
        <f t="shared" si="5"/>
        <v>23.18</v>
      </c>
      <c r="AT6" s="20" t="str">
        <f>IF(AT7="","",IF(AT7="-","【-】","【"&amp;SUBSTITUTE(TEXT(AT7,"#,##0.00"),"-","△")&amp;"】"))</f>
        <v>【3.12】</v>
      </c>
      <c r="AU6" s="21">
        <f>IF(AU7="",NA(),AU7)</f>
        <v>299.08</v>
      </c>
      <c r="AV6" s="21">
        <f t="shared" ref="AV6:BD6" si="6">IF(AV7="",NA(),AV7)</f>
        <v>59.35</v>
      </c>
      <c r="AW6" s="21">
        <f t="shared" si="6"/>
        <v>48.49</v>
      </c>
      <c r="AX6" s="21">
        <f t="shared" si="6"/>
        <v>85.8</v>
      </c>
      <c r="AY6" s="21">
        <f t="shared" si="6"/>
        <v>86.43</v>
      </c>
      <c r="AZ6" s="21">
        <f t="shared" si="6"/>
        <v>55.6</v>
      </c>
      <c r="BA6" s="21">
        <f t="shared" si="6"/>
        <v>59.4</v>
      </c>
      <c r="BB6" s="21">
        <f t="shared" si="6"/>
        <v>68.27</v>
      </c>
      <c r="BC6" s="21">
        <f t="shared" si="6"/>
        <v>77.260000000000005</v>
      </c>
      <c r="BD6" s="21">
        <f t="shared" si="6"/>
        <v>80.010000000000005</v>
      </c>
      <c r="BE6" s="20" t="str">
        <f>IF(BE7="","",IF(BE7="-","【-】","【"&amp;SUBSTITUTE(TEXT(BE7,"#,##0.00"),"-","△")&amp;"】"))</f>
        <v>【82.75】</v>
      </c>
      <c r="BF6" s="21">
        <f>IF(BF7="",NA(),BF7)</f>
        <v>28.08</v>
      </c>
      <c r="BG6" s="21">
        <f t="shared" ref="BG6:BO6" si="7">IF(BG7="",NA(),BG7)</f>
        <v>13.62</v>
      </c>
      <c r="BH6" s="21">
        <f t="shared" si="7"/>
        <v>10.45</v>
      </c>
      <c r="BI6" s="21">
        <f t="shared" si="7"/>
        <v>7.78</v>
      </c>
      <c r="BJ6" s="21">
        <f t="shared" si="7"/>
        <v>56.09</v>
      </c>
      <c r="BK6" s="21">
        <f t="shared" si="7"/>
        <v>789.08</v>
      </c>
      <c r="BL6" s="21">
        <f t="shared" si="7"/>
        <v>747.84</v>
      </c>
      <c r="BM6" s="21">
        <f t="shared" si="7"/>
        <v>804.98</v>
      </c>
      <c r="BN6" s="21">
        <f t="shared" si="7"/>
        <v>730.84</v>
      </c>
      <c r="BO6" s="21">
        <f t="shared" si="7"/>
        <v>706.45</v>
      </c>
      <c r="BP6" s="20" t="str">
        <f>IF(BP7="","",IF(BP7="-","【-】","【"&amp;SUBSTITUTE(TEXT(BP7,"#,##0.00"),"-","△")&amp;"】"))</f>
        <v>【602.56】</v>
      </c>
      <c r="BQ6" s="21">
        <f>IF(BQ7="",NA(),BQ7)</f>
        <v>94.12</v>
      </c>
      <c r="BR6" s="21">
        <f t="shared" ref="BR6:BZ6" si="8">IF(BR7="",NA(),BR7)</f>
        <v>76.819999999999993</v>
      </c>
      <c r="BS6" s="21">
        <f t="shared" si="8"/>
        <v>78.599999999999994</v>
      </c>
      <c r="BT6" s="21">
        <f t="shared" si="8"/>
        <v>87.05</v>
      </c>
      <c r="BU6" s="21">
        <f t="shared" si="8"/>
        <v>73.180000000000007</v>
      </c>
      <c r="BV6" s="21">
        <f t="shared" si="8"/>
        <v>88.25</v>
      </c>
      <c r="BW6" s="21">
        <f t="shared" si="8"/>
        <v>90.17</v>
      </c>
      <c r="BX6" s="21">
        <f t="shared" si="8"/>
        <v>88.71</v>
      </c>
      <c r="BY6" s="21">
        <f t="shared" si="8"/>
        <v>89.17</v>
      </c>
      <c r="BZ6" s="21">
        <f t="shared" si="8"/>
        <v>85.67</v>
      </c>
      <c r="CA6" s="20" t="str">
        <f>IF(CA7="","",IF(CA7="-","【-】","【"&amp;SUBSTITUTE(TEXT(CA7,"#,##0.00"),"-","△")&amp;"】"))</f>
        <v>【97.94】</v>
      </c>
      <c r="CB6" s="21">
        <f>IF(CB7="",NA(),CB7)</f>
        <v>188.2</v>
      </c>
      <c r="CC6" s="21">
        <f t="shared" ref="CC6:CK6" si="9">IF(CC7="",NA(),CC7)</f>
        <v>231.55</v>
      </c>
      <c r="CD6" s="21">
        <f t="shared" si="9"/>
        <v>227.41</v>
      </c>
      <c r="CE6" s="21">
        <f t="shared" si="9"/>
        <v>205.99</v>
      </c>
      <c r="CF6" s="21">
        <f t="shared" si="9"/>
        <v>245.65</v>
      </c>
      <c r="CG6" s="21">
        <f t="shared" si="9"/>
        <v>176.37</v>
      </c>
      <c r="CH6" s="21">
        <f t="shared" si="9"/>
        <v>173.17</v>
      </c>
      <c r="CI6" s="21">
        <f t="shared" si="9"/>
        <v>174.8</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55.04</v>
      </c>
      <c r="CV6" s="21">
        <f t="shared" si="10"/>
        <v>53.26</v>
      </c>
      <c r="CW6" s="20" t="str">
        <f>IF(CW7="","",IF(CW7="-","【-】","【"&amp;SUBSTITUTE(TEXT(CW7,"#,##0.00"),"-","△")&amp;"】"))</f>
        <v>【60.13】</v>
      </c>
      <c r="CX6" s="21">
        <f>IF(CX7="",NA(),CX7)</f>
        <v>89.38</v>
      </c>
      <c r="CY6" s="21">
        <f t="shared" ref="CY6:DG6" si="11">IF(CY7="",NA(),CY7)</f>
        <v>89.85</v>
      </c>
      <c r="CZ6" s="21">
        <f t="shared" si="11"/>
        <v>89.14</v>
      </c>
      <c r="DA6" s="21">
        <f t="shared" si="11"/>
        <v>89.25</v>
      </c>
      <c r="DB6" s="21">
        <f t="shared" si="11"/>
        <v>89.26</v>
      </c>
      <c r="DC6" s="21">
        <f t="shared" si="11"/>
        <v>90.72</v>
      </c>
      <c r="DD6" s="21">
        <f t="shared" si="11"/>
        <v>91.07</v>
      </c>
      <c r="DE6" s="21">
        <f t="shared" si="11"/>
        <v>90.67</v>
      </c>
      <c r="DF6" s="21">
        <f t="shared" si="11"/>
        <v>91.92</v>
      </c>
      <c r="DG6" s="21">
        <f t="shared" si="11"/>
        <v>91.12</v>
      </c>
      <c r="DH6" s="20" t="str">
        <f>IF(DH7="","",IF(DH7="-","【-】","【"&amp;SUBSTITUTE(TEXT(DH7,"#,##0.00"),"-","△")&amp;"】"))</f>
        <v>【96.00】</v>
      </c>
      <c r="DI6" s="21">
        <f>IF(DI7="",NA(),DI7)</f>
        <v>3.59</v>
      </c>
      <c r="DJ6" s="21">
        <f t="shared" ref="DJ6:DR6" si="12">IF(DJ7="",NA(),DJ7)</f>
        <v>6.71</v>
      </c>
      <c r="DK6" s="21">
        <f t="shared" si="12"/>
        <v>9.8800000000000008</v>
      </c>
      <c r="DL6" s="21">
        <f t="shared" si="12"/>
        <v>13</v>
      </c>
      <c r="DM6" s="21">
        <f t="shared" si="12"/>
        <v>16.23</v>
      </c>
      <c r="DN6" s="21">
        <f t="shared" si="12"/>
        <v>20.78</v>
      </c>
      <c r="DO6" s="21">
        <f t="shared" si="12"/>
        <v>23.54</v>
      </c>
      <c r="DP6" s="21">
        <f t="shared" si="12"/>
        <v>25.86</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0.15</v>
      </c>
      <c r="EL6" s="21">
        <f t="shared" si="14"/>
        <v>0.12</v>
      </c>
      <c r="EM6" s="21">
        <f t="shared" si="14"/>
        <v>0.06</v>
      </c>
      <c r="EN6" s="21">
        <f t="shared" si="14"/>
        <v>7.0000000000000007E-2</v>
      </c>
      <c r="EO6" s="20" t="str">
        <f>IF(EO7="","",IF(EO7="-","【-】","【"&amp;SUBSTITUTE(TEXT(EO7,"#,##0.00"),"-","△")&amp;"】"))</f>
        <v>【0.19】</v>
      </c>
    </row>
    <row r="7" spans="1:148" s="22" customFormat="1" x14ac:dyDescent="0.15">
      <c r="A7" s="14"/>
      <c r="B7" s="23">
        <v>2024</v>
      </c>
      <c r="C7" s="23">
        <v>82236</v>
      </c>
      <c r="D7" s="23">
        <v>46</v>
      </c>
      <c r="E7" s="23">
        <v>17</v>
      </c>
      <c r="F7" s="23">
        <v>1</v>
      </c>
      <c r="G7" s="23">
        <v>0</v>
      </c>
      <c r="H7" s="23" t="s">
        <v>96</v>
      </c>
      <c r="I7" s="23" t="s">
        <v>97</v>
      </c>
      <c r="J7" s="23" t="s">
        <v>98</v>
      </c>
      <c r="K7" s="23" t="s">
        <v>99</v>
      </c>
      <c r="L7" s="23" t="s">
        <v>100</v>
      </c>
      <c r="M7" s="23" t="s">
        <v>101</v>
      </c>
      <c r="N7" s="24" t="s">
        <v>102</v>
      </c>
      <c r="O7" s="24">
        <v>61.6</v>
      </c>
      <c r="P7" s="24">
        <v>76.39</v>
      </c>
      <c r="Q7" s="24">
        <v>94.29</v>
      </c>
      <c r="R7" s="24">
        <v>3520</v>
      </c>
      <c r="S7" s="24">
        <v>26088</v>
      </c>
      <c r="T7" s="24">
        <v>71.400000000000006</v>
      </c>
      <c r="U7" s="24">
        <v>365.38</v>
      </c>
      <c r="V7" s="24">
        <v>19791</v>
      </c>
      <c r="W7" s="24">
        <v>8.1</v>
      </c>
      <c r="X7" s="24">
        <v>2443.33</v>
      </c>
      <c r="Y7" s="24">
        <v>106.44</v>
      </c>
      <c r="Z7" s="24">
        <v>101.02</v>
      </c>
      <c r="AA7" s="24">
        <v>103.34</v>
      </c>
      <c r="AB7" s="24">
        <v>103.63</v>
      </c>
      <c r="AC7" s="24">
        <v>100</v>
      </c>
      <c r="AD7" s="24">
        <v>106.5</v>
      </c>
      <c r="AE7" s="24">
        <v>106.22</v>
      </c>
      <c r="AF7" s="24">
        <v>107.01</v>
      </c>
      <c r="AG7" s="24">
        <v>106.8</v>
      </c>
      <c r="AH7" s="24">
        <v>104.65</v>
      </c>
      <c r="AI7" s="24">
        <v>105.36</v>
      </c>
      <c r="AJ7" s="24">
        <v>0</v>
      </c>
      <c r="AK7" s="24">
        <v>0</v>
      </c>
      <c r="AL7" s="24">
        <v>0</v>
      </c>
      <c r="AM7" s="24">
        <v>0</v>
      </c>
      <c r="AN7" s="24">
        <v>0</v>
      </c>
      <c r="AO7" s="24">
        <v>18.36</v>
      </c>
      <c r="AP7" s="24">
        <v>18.010000000000002</v>
      </c>
      <c r="AQ7" s="24">
        <v>23.86</v>
      </c>
      <c r="AR7" s="24">
        <v>26.89</v>
      </c>
      <c r="AS7" s="24">
        <v>23.18</v>
      </c>
      <c r="AT7" s="24">
        <v>3.12</v>
      </c>
      <c r="AU7" s="24">
        <v>299.08</v>
      </c>
      <c r="AV7" s="24">
        <v>59.35</v>
      </c>
      <c r="AW7" s="24">
        <v>48.49</v>
      </c>
      <c r="AX7" s="24">
        <v>85.8</v>
      </c>
      <c r="AY7" s="24">
        <v>86.43</v>
      </c>
      <c r="AZ7" s="24">
        <v>55.6</v>
      </c>
      <c r="BA7" s="24">
        <v>59.4</v>
      </c>
      <c r="BB7" s="24">
        <v>68.27</v>
      </c>
      <c r="BC7" s="24">
        <v>77.260000000000005</v>
      </c>
      <c r="BD7" s="24">
        <v>80.010000000000005</v>
      </c>
      <c r="BE7" s="24">
        <v>82.75</v>
      </c>
      <c r="BF7" s="24">
        <v>28.08</v>
      </c>
      <c r="BG7" s="24">
        <v>13.62</v>
      </c>
      <c r="BH7" s="24">
        <v>10.45</v>
      </c>
      <c r="BI7" s="24">
        <v>7.78</v>
      </c>
      <c r="BJ7" s="24">
        <v>56.09</v>
      </c>
      <c r="BK7" s="24">
        <v>789.08</v>
      </c>
      <c r="BL7" s="24">
        <v>747.84</v>
      </c>
      <c r="BM7" s="24">
        <v>804.98</v>
      </c>
      <c r="BN7" s="24">
        <v>730.84</v>
      </c>
      <c r="BO7" s="24">
        <v>706.45</v>
      </c>
      <c r="BP7" s="24">
        <v>602.55999999999995</v>
      </c>
      <c r="BQ7" s="24">
        <v>94.12</v>
      </c>
      <c r="BR7" s="24">
        <v>76.819999999999993</v>
      </c>
      <c r="BS7" s="24">
        <v>78.599999999999994</v>
      </c>
      <c r="BT7" s="24">
        <v>87.05</v>
      </c>
      <c r="BU7" s="24">
        <v>73.180000000000007</v>
      </c>
      <c r="BV7" s="24">
        <v>88.25</v>
      </c>
      <c r="BW7" s="24">
        <v>90.17</v>
      </c>
      <c r="BX7" s="24">
        <v>88.71</v>
      </c>
      <c r="BY7" s="24">
        <v>89.17</v>
      </c>
      <c r="BZ7" s="24">
        <v>85.67</v>
      </c>
      <c r="CA7" s="24">
        <v>97.94</v>
      </c>
      <c r="CB7" s="24">
        <v>188.2</v>
      </c>
      <c r="CC7" s="24">
        <v>231.55</v>
      </c>
      <c r="CD7" s="24">
        <v>227.41</v>
      </c>
      <c r="CE7" s="24">
        <v>205.99</v>
      </c>
      <c r="CF7" s="24">
        <v>245.65</v>
      </c>
      <c r="CG7" s="24">
        <v>176.37</v>
      </c>
      <c r="CH7" s="24">
        <v>173.17</v>
      </c>
      <c r="CI7" s="24">
        <v>174.8</v>
      </c>
      <c r="CJ7" s="24">
        <v>184.85</v>
      </c>
      <c r="CK7" s="24">
        <v>194.78</v>
      </c>
      <c r="CL7" s="24">
        <v>140.97999999999999</v>
      </c>
      <c r="CM7" s="24" t="s">
        <v>102</v>
      </c>
      <c r="CN7" s="24" t="s">
        <v>102</v>
      </c>
      <c r="CO7" s="24" t="s">
        <v>102</v>
      </c>
      <c r="CP7" s="24" t="s">
        <v>102</v>
      </c>
      <c r="CQ7" s="24" t="s">
        <v>102</v>
      </c>
      <c r="CR7" s="24">
        <v>56.72</v>
      </c>
      <c r="CS7" s="24">
        <v>56.43</v>
      </c>
      <c r="CT7" s="24">
        <v>55.82</v>
      </c>
      <c r="CU7" s="24">
        <v>55.04</v>
      </c>
      <c r="CV7" s="24">
        <v>53.26</v>
      </c>
      <c r="CW7" s="24">
        <v>60.13</v>
      </c>
      <c r="CX7" s="24">
        <v>89.38</v>
      </c>
      <c r="CY7" s="24">
        <v>89.85</v>
      </c>
      <c r="CZ7" s="24">
        <v>89.14</v>
      </c>
      <c r="DA7" s="24">
        <v>89.25</v>
      </c>
      <c r="DB7" s="24">
        <v>89.26</v>
      </c>
      <c r="DC7" s="24">
        <v>90.72</v>
      </c>
      <c r="DD7" s="24">
        <v>91.07</v>
      </c>
      <c r="DE7" s="24">
        <v>90.67</v>
      </c>
      <c r="DF7" s="24">
        <v>91.92</v>
      </c>
      <c r="DG7" s="24">
        <v>91.12</v>
      </c>
      <c r="DH7" s="24">
        <v>96</v>
      </c>
      <c r="DI7" s="24">
        <v>3.59</v>
      </c>
      <c r="DJ7" s="24">
        <v>6.71</v>
      </c>
      <c r="DK7" s="24">
        <v>9.8800000000000008</v>
      </c>
      <c r="DL7" s="24">
        <v>13</v>
      </c>
      <c r="DM7" s="24">
        <v>16.23</v>
      </c>
      <c r="DN7" s="24">
        <v>20.78</v>
      </c>
      <c r="DO7" s="24">
        <v>23.54</v>
      </c>
      <c r="DP7" s="24">
        <v>25.86</v>
      </c>
      <c r="DQ7" s="24">
        <v>31.14</v>
      </c>
      <c r="DR7" s="24">
        <v>33.11</v>
      </c>
      <c r="DS7" s="24">
        <v>42.2</v>
      </c>
      <c r="DT7" s="24">
        <v>0</v>
      </c>
      <c r="DU7" s="24">
        <v>0</v>
      </c>
      <c r="DV7" s="24">
        <v>0</v>
      </c>
      <c r="DW7" s="24">
        <v>0</v>
      </c>
      <c r="DX7" s="24">
        <v>0</v>
      </c>
      <c r="DY7" s="24">
        <v>1.34</v>
      </c>
      <c r="DZ7" s="24">
        <v>1.5</v>
      </c>
      <c r="EA7" s="24">
        <v>1.4</v>
      </c>
      <c r="EB7" s="24">
        <v>0.76</v>
      </c>
      <c r="EC7" s="24">
        <v>0.94</v>
      </c>
      <c r="ED7" s="24">
        <v>9.4600000000000009</v>
      </c>
      <c r="EE7" s="24">
        <v>0</v>
      </c>
      <c r="EF7" s="24">
        <v>0</v>
      </c>
      <c r="EG7" s="24">
        <v>0</v>
      </c>
      <c r="EH7" s="24">
        <v>0</v>
      </c>
      <c r="EI7" s="24">
        <v>0</v>
      </c>
      <c r="EJ7" s="24">
        <v>0.15</v>
      </c>
      <c r="EK7" s="24">
        <v>0.15</v>
      </c>
      <c r="EL7" s="24">
        <v>0.12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subject>
  </dc:subject>
  <dc:creator>
  </dc:creator>
  <cp:keywords>
  </cp:keywords>
  <dc:description>
  </dc:description>
  <cp:lastModifiedBy>菊池　南</cp:lastModifiedBy>
  <cp:lastPrinted>2026-01-28T00:39:45Z</cp:lastPrinted>
  <dcterms:created xsi:type="dcterms:W3CDTF">2025-12-23T05:57:45Z</dcterms:created>
  <dcterms:modified xsi:type="dcterms:W3CDTF">2026-02-26T06:48:21Z</dcterms:modified>
  <cp:category>
  </cp:category>
</cp:coreProperties>
</file>