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01012C2E-DC7B-4469-8D55-44257082AF59}" xr6:coauthVersionLast="47" xr6:coauthVersionMax="47" xr10:uidLastSave="{00000000-0000-0000-0000-000000000000}"/>
  <workbookProtection workbookAlgorithmName="SHA-512" workbookHashValue="scsNYyIPQ5zKgQUGF5DfSEbRYAmTbX9umhlg5xAzTByQiSUJLeJ8PwWQ6trm35wkT9n5doXO+EMPbXe+jvz1/g==" workbookSaltValue="k4eEPvBkDFHML1cuALYEg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P10" i="4"/>
  <c r="B10" i="4"/>
  <c r="BB8" i="4"/>
  <c r="AT8" i="4"/>
  <c r="AD8" i="4"/>
  <c r="W8" i="4"/>
  <c r="I8" i="4"/>
  <c r="B8" i="4"/>
  <c r="B6" i="4"/>
</calcChain>
</file>

<file path=xl/sharedStrings.xml><?xml version="1.0" encoding="utf-8"?>
<sst xmlns="http://schemas.openxmlformats.org/spreadsheetml/2006/main" count="231" uniqueCount="114">
  <si>
    <t>1⑥</t>
  </si>
  <si>
    <t>令和6年度全国平均</t>
    <rPh sb="0" eb="2">
      <t>レイワ</t>
    </rPh>
    <rPh sb="3" eb="5">
      <t>ネンド</t>
    </rPh>
    <phoneticPr fontId="1"/>
  </si>
  <si>
    <t>経営比較分析表（令和6年度決算）</t>
    <rPh sb="8" eb="10">
      <t>レイワ</t>
    </rPh>
    <rPh sb="11" eb="13">
      <t>ネンド</t>
    </rPh>
    <phoneticPr fontId="1"/>
  </si>
  <si>
    <t>人口（人）</t>
    <rPh sb="0" eb="2">
      <t>ジンコウ</t>
    </rPh>
    <rPh sb="3" eb="4">
      <t>ヒト</t>
    </rPh>
    <phoneticPr fontId="1"/>
  </si>
  <si>
    <t>1. 経営の健全性・効率性</t>
    <rPh sb="3" eb="5">
      <t>ケイエイ</t>
    </rPh>
    <rPh sb="6" eb="9">
      <t>ケンゼンセイ</t>
    </rPh>
    <rPh sb="10" eb="12">
      <t>コウリツ</t>
    </rPh>
    <rPh sb="12" eb="13">
      <t>セイ</t>
    </rPh>
    <phoneticPr fontId="1"/>
  </si>
  <si>
    <t>業務名</t>
    <rPh sb="2" eb="3">
      <t>メイ</t>
    </rPh>
    <phoneticPr fontId="1"/>
  </si>
  <si>
    <t>業種名</t>
    <rPh sb="2" eb="3">
      <t>メイ</t>
    </rPh>
    <phoneticPr fontId="1"/>
  </si>
  <si>
    <t>1. 経営の健全性・効率性について</t>
  </si>
  <si>
    <t>事業名</t>
  </si>
  <si>
    <t>比率(N-3)</t>
    <rPh sb="0" eb="2">
      <t>ヒリツ</t>
    </rPh>
    <phoneticPr fontId="1"/>
  </si>
  <si>
    <t>業務CD</t>
    <rPh sb="0" eb="2">
      <t>ギョウム</t>
    </rPh>
    <phoneticPr fontId="1"/>
  </si>
  <si>
    <r>
      <t>面積(km</t>
    </r>
    <r>
      <rPr>
        <b/>
        <vertAlign val="superscript"/>
        <sz val="11"/>
        <color theme="1"/>
        <rFont val="ＭＳ ゴシック"/>
        <family val="3"/>
        <charset val="128"/>
      </rPr>
      <t>2</t>
    </r>
    <r>
      <rPr>
        <b/>
        <sz val="11"/>
        <color theme="1"/>
        <rFont val="ＭＳ ゴシック"/>
        <family val="3"/>
        <charset val="128"/>
      </rPr>
      <t>)</t>
    </r>
  </si>
  <si>
    <t>当該団体値（当該値）</t>
    <rPh sb="2" eb="4">
      <t>ダンタイ</t>
    </rPh>
    <phoneticPr fontId="1"/>
  </si>
  <si>
    <t>類似団体区分</t>
    <rPh sb="4" eb="6">
      <t>クブン</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</si>
  <si>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</si>
  <si>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管理者の情報</t>
    <rPh sb="0" eb="3">
      <t>カンリシャ</t>
    </rPh>
    <rPh sb="4" eb="6">
      <t>ジョウホウ</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</si>
  <si>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</si>
  <si>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分析欄</t>
    <rPh sb="0" eb="2">
      <t>ブンセキ</t>
    </rPh>
    <rPh sb="2" eb="3">
      <t>ラン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</si>
  <si>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</si>
  <si>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</si>
  <si>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t>
  </si>
  <si>
    <t>業種CD</t>
    <rPh sb="0" eb="2">
      <t>ギョウシュ</t>
    </rPh>
    <phoneticPr fontId="1"/>
  </si>
  <si>
    <t>施設CD</t>
    <rPh sb="0" eb="2">
      <t>シセツ</t>
    </rPh>
    <phoneticPr fontId="1"/>
  </si>
  <si>
    <t>資金不足比率(％)</t>
  </si>
  <si>
    <t>自己資本構成比率(％)</t>
  </si>
  <si>
    <t>1⑦</t>
  </si>
  <si>
    <t>類似団体</t>
    <rPh sb="0" eb="2">
      <t>ルイジ</t>
    </rPh>
    <rPh sb="2" eb="4">
      <t>ダンタイ</t>
    </rPh>
    <phoneticPr fontId="1"/>
  </si>
  <si>
    <t>普及率(％)</t>
  </si>
  <si>
    <t>－</t>
  </si>
  <si>
    <t>2. 老朽化の状況</t>
  </si>
  <si>
    <t>有収率(％)</t>
    <rPh sb="0" eb="1">
      <t>ユウ</t>
    </rPh>
    <rPh sb="1" eb="3">
      <t>シュウリツ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</si>
  <si>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</si>
  <si>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</si>
  <si>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④企業債残高対事業規模比率(％)</t>
  </si>
  <si>
    <t>1②</t>
  </si>
  <si>
    <t>類似団体平均値（平均値）</t>
  </si>
  <si>
    <t>大項目</t>
    <rPh sb="0" eb="3">
      <t>ダイコウモク</t>
    </rPh>
    <phoneticPr fontId="1"/>
  </si>
  <si>
    <t>【】</t>
  </si>
  <si>
    <t>全国平均</t>
    <rPh sb="0" eb="2">
      <t>ゼンコク</t>
    </rPh>
    <rPh sb="2" eb="4">
      <t>ヘイキン</t>
    </rPh>
    <phoneticPr fontId="1"/>
  </si>
  <si>
    <t>1. 経営の健全性・効率性</t>
  </si>
  <si>
    <t>小項目</t>
    <rPh sb="0" eb="3">
      <t>ショウコウモク</t>
    </rPh>
    <phoneticPr fontId="1"/>
  </si>
  <si>
    <t>2. 老朽化の状況について</t>
  </si>
  <si>
    <t>類似団体平均(N-2)</t>
  </si>
  <si>
    <t>全体総括</t>
    <rPh sb="0" eb="2">
      <t>ゼンタイ</t>
    </rPh>
    <rPh sb="2" eb="4">
      <t>ソウカツ</t>
    </rPh>
    <phoneticPr fontId="1"/>
  </si>
  <si>
    <t>②累積欠損金比率(％)</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</si>
  <si>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</si>
  <si>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←年数補正</t>
    <rPh sb="1" eb="3">
      <t>ネンスウ</t>
    </rPh>
    <rPh sb="3" eb="5">
      <t>ホセイ</t>
    </rPh>
    <phoneticPr fontId="1"/>
  </si>
  <si>
    <t>団体CD</t>
    <rPh sb="0" eb="2">
      <t>ダンタイ</t>
    </rPh>
    <phoneticPr fontId="1"/>
  </si>
  <si>
    <t>⑧水洗化率(％)</t>
  </si>
  <si>
    <t>1①</t>
  </si>
  <si>
    <t>1③</t>
  </si>
  <si>
    <t>①経常収支比率(％)</t>
  </si>
  <si>
    <t>1④</t>
  </si>
  <si>
    <t>1⑧</t>
  </si>
  <si>
    <t>項番</t>
    <rPh sb="0" eb="2">
      <t>コウバン</t>
    </rPh>
    <phoneticPr fontId="1"/>
  </si>
  <si>
    <t>1⑤</t>
  </si>
  <si>
    <t>2①</t>
  </si>
  <si>
    <t>2②</t>
  </si>
  <si>
    <t>下水道事業(法適用)</t>
    <rPh sb="3" eb="5">
      <t>ジギョウ</t>
    </rPh>
    <rPh sb="6" eb="7">
      <t>ホウ</t>
    </rPh>
    <rPh sb="7" eb="9">
      <t>テキヨウ</t>
    </rPh>
    <phoneticPr fontId="1"/>
  </si>
  <si>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</si>
  <si>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</si>
  <si>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</si>
  <si>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</si>
  <si>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</si>
  <si>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</si>
  <si>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</si>
  <si>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</si>
  <si>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</si>
  <si>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</si>
  <si>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</si>
  <si>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</si>
  <si>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</si>
  <si>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</si>
  <si>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</si>
  <si>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</si>
  <si>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</si>
  <si>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</si>
  <si>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</si>
  <si>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</si>
  <si>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</si>
  <si>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</si>
  <si>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</si>
  <si>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</si>
  <si>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</si>
  <si>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</si>
  <si>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</si>
  <si>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</si>
  <si>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</si>
  <si>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</si>
  <si>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</si>
  <si>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</si>
  <si>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</si>
  <si>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</si>
  <si>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</si>
  <si>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</si>
  <si>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</si>
  <si>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茨城県　鹿嶋市</t>
  </si>
  <si>
    <r>
      <t>①有形固定資産減価償却率は前年度比2.93ポイント増加し，20%を超え徐々に法定耐用年数を超過する施設が生じる段階に近づいている。</t>
    </r>
    <r>
      <rPr>
        <sz val="11"/>
        <color rgb="FFFF0000"/>
        <rFont val="ＭＳ ゴシック"/>
        <family val="3"/>
        <charset val="128"/>
      </rPr>
      <t xml:space="preserve">
</t>
    </r>
    <r>
      <rPr>
        <sz val="11"/>
        <color theme="1"/>
        <rFont val="ＭＳ ゴシック"/>
        <family val="3"/>
        <charset val="128"/>
      </rPr>
      <t>②管渠老朽化率については耐用年数超える管渠がないため0となっているが，今後は耐用年数を超える管渠が増加していくことから，計画的な老朽化対策が必要となってくる。</t>
    </r>
    <r>
      <rPr>
        <sz val="11"/>
        <color rgb="FFFF0000"/>
        <rFont val="ＭＳ ゴシック"/>
        <family val="3"/>
        <charset val="128"/>
      </rPr>
      <t xml:space="preserve">
</t>
    </r>
    <r>
      <rPr>
        <sz val="11"/>
        <color theme="1"/>
        <rFont val="ＭＳ ゴシック"/>
        <family val="3"/>
        <charset val="128"/>
      </rPr>
      <t>③現状として耐用年数を超える管渠が無く，ストックマネジメント計画により予定する管渠更新が発生していないことから，更新管渠改善率は同規模団体平均に比べて低い水準となっている。</t>
    </r>
  </si>
  <si>
    <t>法適用</t>
  </si>
  <si>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</si>
  <si>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</si>
  <si>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</si>
  <si>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</si>
  <si>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</si>
  <si>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</si>
  <si>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</si>
  <si>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</si>
  <si>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</si>
  <si>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</si>
  <si>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</si>
  <si>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</si>
  <si>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</si>
  <si>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r>
      <t>①経常収支比率は前年度から2.32ﾎﾟｲﾝﾄ上昇し，単年度収支は黒字であるが，引続き費用の縮減と水洗化の普及による経営体質の改善に努めたい。
③流動比率は前年度に比べて15.95ポイント上昇したが，依然として100%を下回っている。流動資産残高の向上を図るために，引き続き経営計画の見直しが必要となる。
④企業債残高対事業規模比率は，前年度に比べ20.76ﾎﾟｲﾝﾄ減少したが，同規模団体平均値を上回っている。投資計画の見直し等を適宜行い、適切な事業運営をに努めていく。</t>
    </r>
    <r>
      <rPr>
        <sz val="11"/>
        <color theme="1"/>
        <rFont val="ＭＳ ゴシック"/>
        <family val="3"/>
        <charset val="128"/>
      </rPr>
      <t xml:space="preserve">
⑤経費回収率は前年度に比べて1.01ポイント上昇したものの，100％を下回っている。現状では処理費用を使用料等の収入により賄えていないことから，使用料水準の再算定により，料金改定の検討を進める必要がある。
⑥汚水処理原価は昨年度に比べて1.34円低下したものの，処理原価が150円を超えている状況である。引続き施設の適正管理等による費用縮減に努める。
⑦施設利用率は前年度に比べて7.59ﾎﾟｲﾝﾄ増加したが，適切な施設規模の範囲といえる。ただし，依然として有収水量との差が大きいことから不明水調査の推進と侵入水対策の実施をすすめる必要がある。
⑧水洗化率については前年度から1.29ﾎﾟｲﾝﾄ増加した。引き続き，接続推進活動を行い水洗化率の向上を図る必要がある。</t>
    </r>
    <rPh sb="132" eb="133">
      <t>ヒ</t>
    </rPh>
    <rPh sb="134" eb="135">
      <t>ツヅ</t>
    </rPh>
    <rPh sb="205" eb="210">
      <t>トウシケイ</t>
    </rPh>
    <rPh sb="210" eb="212">
      <t>ミナオ</t>
    </rPh>
    <rPh sb="213" eb="214">
      <t>トウ</t>
    </rPh>
    <rPh sb="215" eb="219">
      <t>テキギ</t>
    </rPh>
    <rPh sb="220" eb="222">
      <t>テキセツ</t>
    </rPh>
    <rPh sb="223" eb="227">
      <t>ジギョウウンエイ</t>
    </rPh>
    <rPh sb="229" eb="230">
      <t>ツト</t>
    </rPh>
    <rPh sb="258" eb="260">
      <t>ジョウショウ</t>
    </rPh>
    <rPh sb="311" eb="313">
      <t>スイジュン</t>
    </rPh>
    <rPh sb="314" eb="317">
      <t>サイサンテイ</t>
    </rPh>
    <rPh sb="321" eb="325">
      <t>リョウキンカイテイ</t>
    </rPh>
    <rPh sb="329" eb="330">
      <t>スス</t>
    </rPh>
    <rPh sb="359" eb="361">
      <t>テイカ</t>
    </rPh>
    <rPh sb="367" eb="369">
      <t>ショリ</t>
    </rPh>
    <rPh sb="369" eb="371">
      <t>ゲンカ</t>
    </rPh>
    <rPh sb="375" eb="376">
      <t>エン</t>
    </rPh>
    <rPh sb="377" eb="378">
      <t>コ</t>
    </rPh>
    <rPh sb="382" eb="387">
      <t>ジョウキ</t>
    </rPh>
    <rPh sb="398" eb="399">
      <t>トウ</t>
    </rPh>
    <rPh sb="483" eb="485">
      <t>チョウサ</t>
    </rPh>
    <rPh sb="486" eb="489">
      <t>ス</t>
    </rPh>
    <rPh sb="492" eb="494">
      <t>タイサク</t>
    </rPh>
    <rPh sb="495" eb="497">
      <t>ジッシ</t>
    </rPh>
    <phoneticPr fontId="1"/>
  </si>
  <si>
    <t>本下水道事業は，昭和60年に供用を開始してから約40年が経過しており，当初に整備した管渠や処理場施設については，今後数年のうちに順次，法定耐用年数を迎えることから，ストックマネジメント計画等に基づく計画的な更新工事が必要となっている。また，経営状況については各種指標から比較的良好と読み取れるものの，人口減少に伴うサービス需要及び使用料収入の減少が見込まれる一方，施設の老朽化に伴う更新需要の増大や，人材確保の困難化，職員給与費の増加や物価高騰等により，維持管理等に要する費用は増加傾向にあり，経営への影響は無視できない状況にある。こうした事業を取り巻く環境の変化を踏まえ，持続可能な事業運営を図るため，令和7年度において経営戦略を改定する予定である。今後は，改定後の経営戦略に基づき，事業規模の最適化や使用料の見直しを含め，計画的な事業体質の改善と安定的な事業運営に取り組んで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</si>
</sst>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rgb="FFFF0000"/>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rgb="FFFF0000"/>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0.03</c:v>
                </c:pt>
                <c:pt idx="1">
                  <c:v>0</c:v>
                </c:pt>
                <c:pt idx="2">
                  <c:v>0</c:v>
                </c:pt>
                <c:pt idx="3">
                  <c:v>0</c:v>
                </c:pt>
                <c:pt idx="4">
                  <c:v>0</c:v>
                </c:pt>
              </c:numCache>
            </c:numRef>
          </c:val>
          <c:extLst>
            <c:ext xmlns:c16="http://schemas.microsoft.com/office/drawing/2014/chart" uri="{C3380CC4-5D6E-409C-BE32-E72D297353CC}">
              <c16:uniqueId val="{00000000-5141-46EF-989B-834D3125D53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5141-46EF-989B-834D3125D53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79.97</c:v>
                </c:pt>
                <c:pt idx="1">
                  <c:v>80.260000000000005</c:v>
                </c:pt>
                <c:pt idx="2">
                  <c:v>80.03</c:v>
                </c:pt>
                <c:pt idx="3">
                  <c:v>84.82</c:v>
                </c:pt>
                <c:pt idx="4">
                  <c:v>92.41</c:v>
                </c:pt>
              </c:numCache>
            </c:numRef>
          </c:val>
          <c:extLst>
            <c:ext xmlns:c16="http://schemas.microsoft.com/office/drawing/2014/chart" uri="{C3380CC4-5D6E-409C-BE32-E72D297353CC}">
              <c16:uniqueId val="{00000000-4AE5-41B5-9D47-9D3CCF6094B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4AE5-41B5-9D47-9D3CCF6094B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90.47</c:v>
                </c:pt>
                <c:pt idx="1">
                  <c:v>90.53</c:v>
                </c:pt>
                <c:pt idx="2">
                  <c:v>90.59</c:v>
                </c:pt>
                <c:pt idx="3">
                  <c:v>90.99</c:v>
                </c:pt>
                <c:pt idx="4">
                  <c:v>92.28</c:v>
                </c:pt>
              </c:numCache>
            </c:numRef>
          </c:val>
          <c:extLst>
            <c:ext xmlns:c16="http://schemas.microsoft.com/office/drawing/2014/chart" uri="{C3380CC4-5D6E-409C-BE32-E72D297353CC}">
              <c16:uniqueId val="{00000000-3C85-4811-8945-D4279B88924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3C85-4811-8945-D4279B88924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108.94</c:v>
                </c:pt>
                <c:pt idx="1">
                  <c:v>105.76</c:v>
                </c:pt>
                <c:pt idx="2">
                  <c:v>101.96</c:v>
                </c:pt>
                <c:pt idx="3">
                  <c:v>106.95</c:v>
                </c:pt>
                <c:pt idx="4">
                  <c:v>109.27</c:v>
                </c:pt>
              </c:numCache>
            </c:numRef>
          </c:val>
          <c:extLst>
            <c:ext xmlns:c16="http://schemas.microsoft.com/office/drawing/2014/chart" uri="{C3380CC4-5D6E-409C-BE32-E72D297353CC}">
              <c16:uniqueId val="{00000000-DB9A-4A8E-A424-32E8FECB45C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DB9A-4A8E-A424-32E8FECB45C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11.38</c:v>
                </c:pt>
                <c:pt idx="1">
                  <c:v>14.86</c:v>
                </c:pt>
                <c:pt idx="2">
                  <c:v>18.14</c:v>
                </c:pt>
                <c:pt idx="3">
                  <c:v>21.51</c:v>
                </c:pt>
                <c:pt idx="4">
                  <c:v>24.44</c:v>
                </c:pt>
              </c:numCache>
            </c:numRef>
          </c:val>
          <c:extLst>
            <c:ext xmlns:c16="http://schemas.microsoft.com/office/drawing/2014/chart" uri="{C3380CC4-5D6E-409C-BE32-E72D297353CC}">
              <c16:uniqueId val="{00000000-970D-4830-AEDB-15F75B8E00B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970D-4830-AEDB-15F75B8E00B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90-4D72-8C4A-64E665A8ACB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1590-4D72-8C4A-64E665A8ACB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A4-4C19-89D4-45A942C7F22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16A4-4C19-89D4-45A942C7F22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35.04</c:v>
                </c:pt>
                <c:pt idx="1">
                  <c:v>60.67</c:v>
                </c:pt>
                <c:pt idx="2">
                  <c:v>39.57</c:v>
                </c:pt>
                <c:pt idx="3">
                  <c:v>62.56</c:v>
                </c:pt>
                <c:pt idx="4">
                  <c:v>78.510000000000005</c:v>
                </c:pt>
              </c:numCache>
            </c:numRef>
          </c:val>
          <c:extLst>
            <c:ext xmlns:c16="http://schemas.microsoft.com/office/drawing/2014/chart" uri="{C3380CC4-5D6E-409C-BE32-E72D297353CC}">
              <c16:uniqueId val="{00000000-4C41-48F9-BB91-91D835C5993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4C41-48F9-BB91-91D835C5993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1478.68</c:v>
                </c:pt>
                <c:pt idx="1">
                  <c:v>1345.57</c:v>
                </c:pt>
                <c:pt idx="2">
                  <c:v>1392.91</c:v>
                </c:pt>
                <c:pt idx="3">
                  <c:v>1341.71</c:v>
                </c:pt>
                <c:pt idx="4">
                  <c:v>1320.95</c:v>
                </c:pt>
              </c:numCache>
            </c:numRef>
          </c:val>
          <c:extLst>
            <c:ext xmlns:c16="http://schemas.microsoft.com/office/drawing/2014/chart" uri="{C3380CC4-5D6E-409C-BE32-E72D297353CC}">
              <c16:uniqueId val="{00000000-1F65-4124-8BF9-0BF9E51AD37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1F65-4124-8BF9-0BF9E51AD37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97.21</c:v>
                </c:pt>
                <c:pt idx="1">
                  <c:v>97.12</c:v>
                </c:pt>
                <c:pt idx="2">
                  <c:v>97.96</c:v>
                </c:pt>
                <c:pt idx="3">
                  <c:v>95.37</c:v>
                </c:pt>
                <c:pt idx="4">
                  <c:v>96.38</c:v>
                </c:pt>
              </c:numCache>
            </c:numRef>
          </c:val>
          <c:extLst>
            <c:ext xmlns:c16="http://schemas.microsoft.com/office/drawing/2014/chart" uri="{C3380CC4-5D6E-409C-BE32-E72D297353CC}">
              <c16:uniqueId val="{00000000-FD47-46B2-B601-F6338CACBAE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FD47-46B2-B601-F6338CACBAE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154.46</c:v>
                </c:pt>
                <c:pt idx="4">
                  <c:v>153.12</c:v>
                </c:pt>
              </c:numCache>
            </c:numRef>
          </c:val>
          <c:extLst>
            <c:ext xmlns:c16="http://schemas.microsoft.com/office/drawing/2014/chart" uri="{C3380CC4-5D6E-409C-BE32-E72D297353CC}">
              <c16:uniqueId val="{00000000-970E-4841-A304-AB75E69E23C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970E-4841-A304-AB75E69E23C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49" zoomScale="115" zoomScaleNormal="115" workbookViewId="0">
      <selection activeCell="BL66" sqref="BL66:BZ82"/>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茨城県　鹿嶋市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5</v>
      </c>
      <c r="C7" s="29"/>
      <c r="D7" s="29"/>
      <c r="E7" s="29"/>
      <c r="F7" s="29"/>
      <c r="G7" s="29"/>
      <c r="H7" s="29"/>
      <c r="I7" s="29" t="s">
        <v>6</v>
      </c>
      <c r="J7" s="29"/>
      <c r="K7" s="29"/>
      <c r="L7" s="29"/>
      <c r="M7" s="29"/>
      <c r="N7" s="29"/>
      <c r="O7" s="29"/>
      <c r="P7" s="29" t="s">
        <v>8</v>
      </c>
      <c r="Q7" s="29"/>
      <c r="R7" s="29"/>
      <c r="S7" s="29"/>
      <c r="T7" s="29"/>
      <c r="U7" s="29"/>
      <c r="V7" s="29"/>
      <c r="W7" s="29" t="s">
        <v>13</v>
      </c>
      <c r="X7" s="29"/>
      <c r="Y7" s="29"/>
      <c r="Z7" s="29"/>
      <c r="AA7" s="29"/>
      <c r="AB7" s="29"/>
      <c r="AC7" s="29"/>
      <c r="AD7" s="29" t="s">
        <v>15</v>
      </c>
      <c r="AE7" s="29"/>
      <c r="AF7" s="29"/>
      <c r="AG7" s="29"/>
      <c r="AH7" s="29"/>
      <c r="AI7" s="29"/>
      <c r="AJ7" s="29"/>
      <c r="AK7" s="3"/>
      <c r="AL7" s="29" t="s">
        <v>3</v>
      </c>
      <c r="AM7" s="29"/>
      <c r="AN7" s="29"/>
      <c r="AO7" s="29"/>
      <c r="AP7" s="29"/>
      <c r="AQ7" s="29"/>
      <c r="AR7" s="29"/>
      <c r="AS7" s="29"/>
      <c r="AT7" s="29" t="s">
        <v>11</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Bd1</v>
      </c>
      <c r="X8" s="33"/>
      <c r="Y8" s="33"/>
      <c r="Z8" s="33"/>
      <c r="AA8" s="33"/>
      <c r="AB8" s="33"/>
      <c r="AC8" s="33"/>
      <c r="AD8" s="34" t="str">
        <f>データ!$M$6</f>
        <v>非設置</v>
      </c>
      <c r="AE8" s="34"/>
      <c r="AF8" s="34"/>
      <c r="AG8" s="34"/>
      <c r="AH8" s="34"/>
      <c r="AI8" s="34"/>
      <c r="AJ8" s="34"/>
      <c r="AK8" s="3"/>
      <c r="AL8" s="35">
        <f>データ!S6</f>
        <v>65217</v>
      </c>
      <c r="AM8" s="35"/>
      <c r="AN8" s="35"/>
      <c r="AO8" s="35"/>
      <c r="AP8" s="35"/>
      <c r="AQ8" s="35"/>
      <c r="AR8" s="35"/>
      <c r="AS8" s="35"/>
      <c r="AT8" s="36">
        <f>データ!T6</f>
        <v>106.04</v>
      </c>
      <c r="AU8" s="36"/>
      <c r="AV8" s="36"/>
      <c r="AW8" s="36"/>
      <c r="AX8" s="36"/>
      <c r="AY8" s="36"/>
      <c r="AZ8" s="36"/>
      <c r="BA8" s="36"/>
      <c r="BB8" s="36">
        <f>データ!U6</f>
        <v>615.02</v>
      </c>
      <c r="BC8" s="36"/>
      <c r="BD8" s="36"/>
      <c r="BE8" s="36"/>
      <c r="BF8" s="36"/>
      <c r="BG8" s="36"/>
      <c r="BH8" s="36"/>
      <c r="BI8" s="36"/>
      <c r="BJ8" s="3"/>
      <c r="BK8" s="3"/>
      <c r="BL8" s="37" t="s">
        <v>20</v>
      </c>
      <c r="BM8" s="38"/>
      <c r="BN8" s="39" t="s">
        <v>12</v>
      </c>
      <c r="BO8" s="39"/>
      <c r="BP8" s="39"/>
      <c r="BQ8" s="39"/>
      <c r="BR8" s="39"/>
      <c r="BS8" s="39"/>
      <c r="BT8" s="39"/>
      <c r="BU8" s="39"/>
      <c r="BV8" s="39"/>
      <c r="BW8" s="39"/>
      <c r="BX8" s="39"/>
      <c r="BY8" s="40"/>
    </row>
    <row r="9" spans="1:78" ht="18.75" customHeight="1" x14ac:dyDescent="0.15">
      <c r="A9" s="2"/>
      <c r="B9" s="29" t="s">
        <v>23</v>
      </c>
      <c r="C9" s="29"/>
      <c r="D9" s="29"/>
      <c r="E9" s="29"/>
      <c r="F9" s="29"/>
      <c r="G9" s="29"/>
      <c r="H9" s="29"/>
      <c r="I9" s="29" t="s">
        <v>24</v>
      </c>
      <c r="J9" s="29"/>
      <c r="K9" s="29"/>
      <c r="L9" s="29"/>
      <c r="M9" s="29"/>
      <c r="N9" s="29"/>
      <c r="O9" s="29"/>
      <c r="P9" s="29" t="s">
        <v>27</v>
      </c>
      <c r="Q9" s="29"/>
      <c r="R9" s="29"/>
      <c r="S9" s="29"/>
      <c r="T9" s="29"/>
      <c r="U9" s="29"/>
      <c r="V9" s="29"/>
      <c r="W9" s="29" t="s">
        <v>30</v>
      </c>
      <c r="X9" s="29"/>
      <c r="Y9" s="29"/>
      <c r="Z9" s="29"/>
      <c r="AA9" s="29"/>
      <c r="AB9" s="29"/>
      <c r="AC9" s="29"/>
      <c r="AD9" s="29" t="s">
        <v>16</v>
      </c>
      <c r="AE9" s="29"/>
      <c r="AF9" s="29"/>
      <c r="AG9" s="29"/>
      <c r="AH9" s="29"/>
      <c r="AI9" s="29"/>
      <c r="AJ9" s="29"/>
      <c r="AK9" s="3"/>
      <c r="AL9" s="29" t="s">
        <v>31</v>
      </c>
      <c r="AM9" s="29"/>
      <c r="AN9" s="29"/>
      <c r="AO9" s="29"/>
      <c r="AP9" s="29"/>
      <c r="AQ9" s="29"/>
      <c r="AR9" s="29"/>
      <c r="AS9" s="29"/>
      <c r="AT9" s="29" t="s">
        <v>32</v>
      </c>
      <c r="AU9" s="29"/>
      <c r="AV9" s="29"/>
      <c r="AW9" s="29"/>
      <c r="AX9" s="29"/>
      <c r="AY9" s="29"/>
      <c r="AZ9" s="29"/>
      <c r="BA9" s="29"/>
      <c r="BB9" s="29" t="s">
        <v>14</v>
      </c>
      <c r="BC9" s="29"/>
      <c r="BD9" s="29"/>
      <c r="BE9" s="29"/>
      <c r="BF9" s="29"/>
      <c r="BG9" s="29"/>
      <c r="BH9" s="29"/>
      <c r="BI9" s="29"/>
      <c r="BJ9" s="3"/>
      <c r="BK9" s="3"/>
      <c r="BL9" s="41" t="s">
        <v>28</v>
      </c>
      <c r="BM9" s="42"/>
      <c r="BN9" s="43" t="s">
        <v>35</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65.78</v>
      </c>
      <c r="J10" s="36"/>
      <c r="K10" s="36"/>
      <c r="L10" s="36"/>
      <c r="M10" s="36"/>
      <c r="N10" s="36"/>
      <c r="O10" s="36"/>
      <c r="P10" s="36">
        <f>データ!P6</f>
        <v>53.41</v>
      </c>
      <c r="Q10" s="36"/>
      <c r="R10" s="36"/>
      <c r="S10" s="36"/>
      <c r="T10" s="36"/>
      <c r="U10" s="36"/>
      <c r="V10" s="36"/>
      <c r="W10" s="36">
        <f>データ!Q6</f>
        <v>72.349999999999994</v>
      </c>
      <c r="X10" s="36"/>
      <c r="Y10" s="36"/>
      <c r="Z10" s="36"/>
      <c r="AA10" s="36"/>
      <c r="AB10" s="36"/>
      <c r="AC10" s="36"/>
      <c r="AD10" s="35">
        <f>データ!R6</f>
        <v>2805</v>
      </c>
      <c r="AE10" s="35"/>
      <c r="AF10" s="35"/>
      <c r="AG10" s="35"/>
      <c r="AH10" s="35"/>
      <c r="AI10" s="35"/>
      <c r="AJ10" s="35"/>
      <c r="AK10" s="2"/>
      <c r="AL10" s="35">
        <f>データ!V6</f>
        <v>34600</v>
      </c>
      <c r="AM10" s="35"/>
      <c r="AN10" s="35"/>
      <c r="AO10" s="35"/>
      <c r="AP10" s="35"/>
      <c r="AQ10" s="35"/>
      <c r="AR10" s="35"/>
      <c r="AS10" s="35"/>
      <c r="AT10" s="36">
        <f>データ!W6</f>
        <v>13.57</v>
      </c>
      <c r="AU10" s="36"/>
      <c r="AV10" s="36"/>
      <c r="AW10" s="36"/>
      <c r="AX10" s="36"/>
      <c r="AY10" s="36"/>
      <c r="AZ10" s="36"/>
      <c r="BA10" s="36"/>
      <c r="BB10" s="36">
        <f>データ!X6</f>
        <v>2549.7399999999998</v>
      </c>
      <c r="BC10" s="36"/>
      <c r="BD10" s="36"/>
      <c r="BE10" s="36"/>
      <c r="BF10" s="36"/>
      <c r="BG10" s="36"/>
      <c r="BH10" s="36"/>
      <c r="BI10" s="36"/>
      <c r="BJ10" s="2"/>
      <c r="BK10" s="2"/>
      <c r="BL10" s="45" t="s">
        <v>37</v>
      </c>
      <c r="BM10" s="46"/>
      <c r="BN10" s="47" t="s">
        <v>1</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17</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39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7</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112</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41</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97</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73"/>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73"/>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73"/>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73"/>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73"/>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73"/>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73"/>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73"/>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73"/>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73"/>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73"/>
      <c r="BM58" s="71"/>
      <c r="BN58" s="71"/>
      <c r="BO58" s="71"/>
      <c r="BP58" s="71"/>
      <c r="BQ58" s="71"/>
      <c r="BR58" s="71"/>
      <c r="BS58" s="71"/>
      <c r="BT58" s="71"/>
      <c r="BU58" s="71"/>
      <c r="BV58" s="71"/>
      <c r="BW58" s="71"/>
      <c r="BX58" s="71"/>
      <c r="BY58" s="71"/>
      <c r="BZ58" s="72"/>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73"/>
      <c r="BM59" s="71"/>
      <c r="BN59" s="71"/>
      <c r="BO59" s="71"/>
      <c r="BP59" s="71"/>
      <c r="BQ59" s="71"/>
      <c r="BR59" s="71"/>
      <c r="BS59" s="71"/>
      <c r="BT59" s="71"/>
      <c r="BU59" s="71"/>
      <c r="BV59" s="71"/>
      <c r="BW59" s="71"/>
      <c r="BX59" s="71"/>
      <c r="BY59" s="71"/>
      <c r="BZ59" s="72"/>
    </row>
    <row r="60" spans="1:78" ht="13.5" customHeight="1" x14ac:dyDescent="0.15">
      <c r="A60" s="2"/>
      <c r="B60" s="56" t="s">
        <v>29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73"/>
      <c r="BM60" s="71"/>
      <c r="BN60" s="71"/>
      <c r="BO60" s="71"/>
      <c r="BP60" s="71"/>
      <c r="BQ60" s="71"/>
      <c r="BR60" s="71"/>
      <c r="BS60" s="71"/>
      <c r="BT60" s="71"/>
      <c r="BU60" s="71"/>
      <c r="BV60" s="71"/>
      <c r="BW60" s="71"/>
      <c r="BX60" s="71"/>
      <c r="BY60" s="71"/>
      <c r="BZ60" s="72"/>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73"/>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73"/>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43</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113</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15">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6" t="s">
        <v>38</v>
      </c>
      <c r="C84" s="6"/>
      <c r="D84" s="6"/>
      <c r="E84" s="6" t="s">
        <v>49</v>
      </c>
      <c r="F84" s="6" t="s">
        <v>34</v>
      </c>
      <c r="G84" s="6" t="s">
        <v>50</v>
      </c>
      <c r="H84" s="6" t="s">
        <v>52</v>
      </c>
      <c r="I84" s="6" t="s">
        <v>55</v>
      </c>
      <c r="J84" s="6" t="s">
        <v>0</v>
      </c>
      <c r="K84" s="6" t="s">
        <v>25</v>
      </c>
      <c r="L84" s="6" t="s">
        <v>53</v>
      </c>
      <c r="M84" s="6" t="s">
        <v>56</v>
      </c>
      <c r="N84" s="6" t="s">
        <v>57</v>
      </c>
      <c r="O84" s="6" t="s">
        <v>61</v>
      </c>
    </row>
    <row r="85" spans="1:78" hidden="1" x14ac:dyDescent="0.15">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fJqBce28OLFYz8zZxDq4Bw5pdfF7g2rWIzZ+9CDtCXvN31SEX65P+Da0tE9v6P9PE1e5ox7d7Vjqobkok00xrw==" saltValue="9hsdtqXrzUWtO6bRnNsHQ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54</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36</v>
      </c>
      <c r="B3" s="16" t="s">
        <v>63</v>
      </c>
      <c r="C3" s="16" t="s">
        <v>47</v>
      </c>
      <c r="D3" s="16" t="s">
        <v>10</v>
      </c>
      <c r="E3" s="16" t="s">
        <v>21</v>
      </c>
      <c r="F3" s="16" t="s">
        <v>62</v>
      </c>
      <c r="G3" s="16" t="s">
        <v>22</v>
      </c>
      <c r="H3" s="79" t="s">
        <v>65</v>
      </c>
      <c r="I3" s="80"/>
      <c r="J3" s="80"/>
      <c r="K3" s="80"/>
      <c r="L3" s="80"/>
      <c r="M3" s="80"/>
      <c r="N3" s="80"/>
      <c r="O3" s="80"/>
      <c r="P3" s="80"/>
      <c r="Q3" s="80"/>
      <c r="R3" s="80"/>
      <c r="S3" s="80"/>
      <c r="T3" s="80"/>
      <c r="U3" s="80"/>
      <c r="V3" s="80"/>
      <c r="W3" s="80"/>
      <c r="X3" s="81"/>
      <c r="Y3" s="77" t="s">
        <v>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29</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66</v>
      </c>
      <c r="B4" s="17"/>
      <c r="C4" s="17"/>
      <c r="D4" s="17"/>
      <c r="E4" s="17"/>
      <c r="F4" s="17"/>
      <c r="G4" s="17"/>
      <c r="H4" s="82"/>
      <c r="I4" s="83"/>
      <c r="J4" s="83"/>
      <c r="K4" s="83"/>
      <c r="L4" s="83"/>
      <c r="M4" s="83"/>
      <c r="N4" s="83"/>
      <c r="O4" s="83"/>
      <c r="P4" s="83"/>
      <c r="Q4" s="83"/>
      <c r="R4" s="83"/>
      <c r="S4" s="83"/>
      <c r="T4" s="83"/>
      <c r="U4" s="83"/>
      <c r="V4" s="83"/>
      <c r="W4" s="83"/>
      <c r="X4" s="84"/>
      <c r="Y4" s="78" t="s">
        <v>51</v>
      </c>
      <c r="Z4" s="78"/>
      <c r="AA4" s="78"/>
      <c r="AB4" s="78"/>
      <c r="AC4" s="78"/>
      <c r="AD4" s="78"/>
      <c r="AE4" s="78"/>
      <c r="AF4" s="78"/>
      <c r="AG4" s="78"/>
      <c r="AH4" s="78"/>
      <c r="AI4" s="78"/>
      <c r="AJ4" s="78" t="s">
        <v>44</v>
      </c>
      <c r="AK4" s="78"/>
      <c r="AL4" s="78"/>
      <c r="AM4" s="78"/>
      <c r="AN4" s="78"/>
      <c r="AO4" s="78"/>
      <c r="AP4" s="78"/>
      <c r="AQ4" s="78"/>
      <c r="AR4" s="78"/>
      <c r="AS4" s="78"/>
      <c r="AT4" s="78"/>
      <c r="AU4" s="78" t="s">
        <v>64</v>
      </c>
      <c r="AV4" s="78"/>
      <c r="AW4" s="78"/>
      <c r="AX4" s="78"/>
      <c r="AY4" s="78"/>
      <c r="AZ4" s="78"/>
      <c r="BA4" s="78"/>
      <c r="BB4" s="78"/>
      <c r="BC4" s="78"/>
      <c r="BD4" s="78"/>
      <c r="BE4" s="78"/>
      <c r="BF4" s="78" t="s">
        <v>33</v>
      </c>
      <c r="BG4" s="78"/>
      <c r="BH4" s="78"/>
      <c r="BI4" s="78"/>
      <c r="BJ4" s="78"/>
      <c r="BK4" s="78"/>
      <c r="BL4" s="78"/>
      <c r="BM4" s="78"/>
      <c r="BN4" s="78"/>
      <c r="BO4" s="78"/>
      <c r="BP4" s="78"/>
      <c r="BQ4" s="78" t="s">
        <v>67</v>
      </c>
      <c r="BR4" s="78"/>
      <c r="BS4" s="78"/>
      <c r="BT4" s="78"/>
      <c r="BU4" s="78"/>
      <c r="BV4" s="78"/>
      <c r="BW4" s="78"/>
      <c r="BX4" s="78"/>
      <c r="BY4" s="78"/>
      <c r="BZ4" s="78"/>
      <c r="CA4" s="78"/>
      <c r="CB4" s="78" t="s">
        <v>68</v>
      </c>
      <c r="CC4" s="78"/>
      <c r="CD4" s="78"/>
      <c r="CE4" s="78"/>
      <c r="CF4" s="78"/>
      <c r="CG4" s="78"/>
      <c r="CH4" s="78"/>
      <c r="CI4" s="78"/>
      <c r="CJ4" s="78"/>
      <c r="CK4" s="78"/>
      <c r="CL4" s="78"/>
      <c r="CM4" s="78" t="s">
        <v>69</v>
      </c>
      <c r="CN4" s="78"/>
      <c r="CO4" s="78"/>
      <c r="CP4" s="78"/>
      <c r="CQ4" s="78"/>
      <c r="CR4" s="78"/>
      <c r="CS4" s="78"/>
      <c r="CT4" s="78"/>
      <c r="CU4" s="78"/>
      <c r="CV4" s="78"/>
      <c r="CW4" s="78"/>
      <c r="CX4" s="78" t="s">
        <v>48</v>
      </c>
      <c r="CY4" s="78"/>
      <c r="CZ4" s="78"/>
      <c r="DA4" s="78"/>
      <c r="DB4" s="78"/>
      <c r="DC4" s="78"/>
      <c r="DD4" s="78"/>
      <c r="DE4" s="78"/>
      <c r="DF4" s="78"/>
      <c r="DG4" s="78"/>
      <c r="DH4" s="78"/>
      <c r="DI4" s="78" t="s">
        <v>60</v>
      </c>
      <c r="DJ4" s="78"/>
      <c r="DK4" s="78"/>
      <c r="DL4" s="78"/>
      <c r="DM4" s="78"/>
      <c r="DN4" s="78"/>
      <c r="DO4" s="78"/>
      <c r="DP4" s="78"/>
      <c r="DQ4" s="78"/>
      <c r="DR4" s="78"/>
      <c r="DS4" s="78"/>
      <c r="DT4" s="78" t="s">
        <v>70</v>
      </c>
      <c r="DU4" s="78"/>
      <c r="DV4" s="78"/>
      <c r="DW4" s="78"/>
      <c r="DX4" s="78"/>
      <c r="DY4" s="78"/>
      <c r="DZ4" s="78"/>
      <c r="EA4" s="78"/>
      <c r="EB4" s="78"/>
      <c r="EC4" s="78"/>
      <c r="ED4" s="78"/>
      <c r="EE4" s="78" t="s">
        <v>71</v>
      </c>
      <c r="EF4" s="78"/>
      <c r="EG4" s="78"/>
      <c r="EH4" s="78"/>
      <c r="EI4" s="78"/>
      <c r="EJ4" s="78"/>
      <c r="EK4" s="78"/>
      <c r="EL4" s="78"/>
      <c r="EM4" s="78"/>
      <c r="EN4" s="78"/>
      <c r="EO4" s="78"/>
    </row>
    <row r="5" spans="1:148" x14ac:dyDescent="0.15">
      <c r="A5" s="14" t="s">
        <v>40</v>
      </c>
      <c r="B5" s="18"/>
      <c r="C5" s="18"/>
      <c r="D5" s="18"/>
      <c r="E5" s="18"/>
      <c r="F5" s="18"/>
      <c r="G5" s="18"/>
      <c r="H5" s="22" t="s">
        <v>72</v>
      </c>
      <c r="I5" s="22" t="s">
        <v>73</v>
      </c>
      <c r="J5" s="22" t="s">
        <v>59</v>
      </c>
      <c r="K5" s="22" t="s">
        <v>74</v>
      </c>
      <c r="L5" s="22" t="s">
        <v>26</v>
      </c>
      <c r="M5" s="22" t="s">
        <v>15</v>
      </c>
      <c r="N5" s="22" t="s">
        <v>75</v>
      </c>
      <c r="O5" s="22" t="s">
        <v>76</v>
      </c>
      <c r="P5" s="22" t="s">
        <v>77</v>
      </c>
      <c r="Q5" s="22" t="s">
        <v>78</v>
      </c>
      <c r="R5" s="22" t="s">
        <v>79</v>
      </c>
      <c r="S5" s="22" t="s">
        <v>80</v>
      </c>
      <c r="T5" s="22" t="s">
        <v>81</v>
      </c>
      <c r="U5" s="22" t="s">
        <v>82</v>
      </c>
      <c r="V5" s="22" t="s">
        <v>83</v>
      </c>
      <c r="W5" s="22" t="s">
        <v>84</v>
      </c>
      <c r="X5" s="22" t="s">
        <v>85</v>
      </c>
      <c r="Y5" s="22" t="s">
        <v>86</v>
      </c>
      <c r="Z5" s="22" t="s">
        <v>9</v>
      </c>
      <c r="AA5" s="22" t="s">
        <v>87</v>
      </c>
      <c r="AB5" s="22" t="s">
        <v>88</v>
      </c>
      <c r="AC5" s="22" t="s">
        <v>89</v>
      </c>
      <c r="AD5" s="22" t="s">
        <v>90</v>
      </c>
      <c r="AE5" s="22" t="s">
        <v>91</v>
      </c>
      <c r="AF5" s="22" t="s">
        <v>42</v>
      </c>
      <c r="AG5" s="22" t="s">
        <v>92</v>
      </c>
      <c r="AH5" s="22" t="s">
        <v>93</v>
      </c>
      <c r="AI5" s="22" t="s">
        <v>38</v>
      </c>
      <c r="AJ5" s="22" t="s">
        <v>86</v>
      </c>
      <c r="AK5" s="22" t="s">
        <v>9</v>
      </c>
      <c r="AL5" s="22" t="s">
        <v>87</v>
      </c>
      <c r="AM5" s="22" t="s">
        <v>88</v>
      </c>
      <c r="AN5" s="22" t="s">
        <v>89</v>
      </c>
      <c r="AO5" s="22" t="s">
        <v>90</v>
      </c>
      <c r="AP5" s="22" t="s">
        <v>91</v>
      </c>
      <c r="AQ5" s="22" t="s">
        <v>42</v>
      </c>
      <c r="AR5" s="22" t="s">
        <v>92</v>
      </c>
      <c r="AS5" s="22" t="s">
        <v>93</v>
      </c>
      <c r="AT5" s="22" t="s">
        <v>94</v>
      </c>
      <c r="AU5" s="22" t="s">
        <v>86</v>
      </c>
      <c r="AV5" s="22" t="s">
        <v>9</v>
      </c>
      <c r="AW5" s="22" t="s">
        <v>87</v>
      </c>
      <c r="AX5" s="22" t="s">
        <v>88</v>
      </c>
      <c r="AY5" s="22" t="s">
        <v>89</v>
      </c>
      <c r="AZ5" s="22" t="s">
        <v>90</v>
      </c>
      <c r="BA5" s="22" t="s">
        <v>91</v>
      </c>
      <c r="BB5" s="22" t="s">
        <v>42</v>
      </c>
      <c r="BC5" s="22" t="s">
        <v>92</v>
      </c>
      <c r="BD5" s="22" t="s">
        <v>93</v>
      </c>
      <c r="BE5" s="22" t="s">
        <v>94</v>
      </c>
      <c r="BF5" s="22" t="s">
        <v>86</v>
      </c>
      <c r="BG5" s="22" t="s">
        <v>9</v>
      </c>
      <c r="BH5" s="22" t="s">
        <v>87</v>
      </c>
      <c r="BI5" s="22" t="s">
        <v>88</v>
      </c>
      <c r="BJ5" s="22" t="s">
        <v>89</v>
      </c>
      <c r="BK5" s="22" t="s">
        <v>90</v>
      </c>
      <c r="BL5" s="22" t="s">
        <v>91</v>
      </c>
      <c r="BM5" s="22" t="s">
        <v>42</v>
      </c>
      <c r="BN5" s="22" t="s">
        <v>92</v>
      </c>
      <c r="BO5" s="22" t="s">
        <v>93</v>
      </c>
      <c r="BP5" s="22" t="s">
        <v>94</v>
      </c>
      <c r="BQ5" s="22" t="s">
        <v>86</v>
      </c>
      <c r="BR5" s="22" t="s">
        <v>9</v>
      </c>
      <c r="BS5" s="22" t="s">
        <v>87</v>
      </c>
      <c r="BT5" s="22" t="s">
        <v>88</v>
      </c>
      <c r="BU5" s="22" t="s">
        <v>89</v>
      </c>
      <c r="BV5" s="22" t="s">
        <v>90</v>
      </c>
      <c r="BW5" s="22" t="s">
        <v>91</v>
      </c>
      <c r="BX5" s="22" t="s">
        <v>42</v>
      </c>
      <c r="BY5" s="22" t="s">
        <v>92</v>
      </c>
      <c r="BZ5" s="22" t="s">
        <v>93</v>
      </c>
      <c r="CA5" s="22" t="s">
        <v>94</v>
      </c>
      <c r="CB5" s="22" t="s">
        <v>86</v>
      </c>
      <c r="CC5" s="22" t="s">
        <v>9</v>
      </c>
      <c r="CD5" s="22" t="s">
        <v>87</v>
      </c>
      <c r="CE5" s="22" t="s">
        <v>88</v>
      </c>
      <c r="CF5" s="22" t="s">
        <v>89</v>
      </c>
      <c r="CG5" s="22" t="s">
        <v>90</v>
      </c>
      <c r="CH5" s="22" t="s">
        <v>91</v>
      </c>
      <c r="CI5" s="22" t="s">
        <v>42</v>
      </c>
      <c r="CJ5" s="22" t="s">
        <v>92</v>
      </c>
      <c r="CK5" s="22" t="s">
        <v>93</v>
      </c>
      <c r="CL5" s="22" t="s">
        <v>94</v>
      </c>
      <c r="CM5" s="22" t="s">
        <v>86</v>
      </c>
      <c r="CN5" s="22" t="s">
        <v>9</v>
      </c>
      <c r="CO5" s="22" t="s">
        <v>87</v>
      </c>
      <c r="CP5" s="22" t="s">
        <v>88</v>
      </c>
      <c r="CQ5" s="22" t="s">
        <v>89</v>
      </c>
      <c r="CR5" s="22" t="s">
        <v>90</v>
      </c>
      <c r="CS5" s="22" t="s">
        <v>91</v>
      </c>
      <c r="CT5" s="22" t="s">
        <v>42</v>
      </c>
      <c r="CU5" s="22" t="s">
        <v>92</v>
      </c>
      <c r="CV5" s="22" t="s">
        <v>93</v>
      </c>
      <c r="CW5" s="22" t="s">
        <v>94</v>
      </c>
      <c r="CX5" s="22" t="s">
        <v>86</v>
      </c>
      <c r="CY5" s="22" t="s">
        <v>9</v>
      </c>
      <c r="CZ5" s="22" t="s">
        <v>87</v>
      </c>
      <c r="DA5" s="22" t="s">
        <v>88</v>
      </c>
      <c r="DB5" s="22" t="s">
        <v>89</v>
      </c>
      <c r="DC5" s="22" t="s">
        <v>90</v>
      </c>
      <c r="DD5" s="22" t="s">
        <v>91</v>
      </c>
      <c r="DE5" s="22" t="s">
        <v>42</v>
      </c>
      <c r="DF5" s="22" t="s">
        <v>92</v>
      </c>
      <c r="DG5" s="22" t="s">
        <v>93</v>
      </c>
      <c r="DH5" s="22" t="s">
        <v>94</v>
      </c>
      <c r="DI5" s="22" t="s">
        <v>86</v>
      </c>
      <c r="DJ5" s="22" t="s">
        <v>9</v>
      </c>
      <c r="DK5" s="22" t="s">
        <v>87</v>
      </c>
      <c r="DL5" s="22" t="s">
        <v>88</v>
      </c>
      <c r="DM5" s="22" t="s">
        <v>89</v>
      </c>
      <c r="DN5" s="22" t="s">
        <v>90</v>
      </c>
      <c r="DO5" s="22" t="s">
        <v>91</v>
      </c>
      <c r="DP5" s="22" t="s">
        <v>42</v>
      </c>
      <c r="DQ5" s="22" t="s">
        <v>92</v>
      </c>
      <c r="DR5" s="22" t="s">
        <v>93</v>
      </c>
      <c r="DS5" s="22" t="s">
        <v>94</v>
      </c>
      <c r="DT5" s="22" t="s">
        <v>86</v>
      </c>
      <c r="DU5" s="22" t="s">
        <v>9</v>
      </c>
      <c r="DV5" s="22" t="s">
        <v>87</v>
      </c>
      <c r="DW5" s="22" t="s">
        <v>88</v>
      </c>
      <c r="DX5" s="22" t="s">
        <v>89</v>
      </c>
      <c r="DY5" s="22" t="s">
        <v>90</v>
      </c>
      <c r="DZ5" s="22" t="s">
        <v>91</v>
      </c>
      <c r="EA5" s="22" t="s">
        <v>42</v>
      </c>
      <c r="EB5" s="22" t="s">
        <v>92</v>
      </c>
      <c r="EC5" s="22" t="s">
        <v>93</v>
      </c>
      <c r="ED5" s="22" t="s">
        <v>94</v>
      </c>
      <c r="EE5" s="22" t="s">
        <v>86</v>
      </c>
      <c r="EF5" s="22" t="s">
        <v>9</v>
      </c>
      <c r="EG5" s="22" t="s">
        <v>87</v>
      </c>
      <c r="EH5" s="22" t="s">
        <v>88</v>
      </c>
      <c r="EI5" s="22" t="s">
        <v>89</v>
      </c>
      <c r="EJ5" s="22" t="s">
        <v>90</v>
      </c>
      <c r="EK5" s="22" t="s">
        <v>91</v>
      </c>
      <c r="EL5" s="22" t="s">
        <v>42</v>
      </c>
      <c r="EM5" s="22" t="s">
        <v>92</v>
      </c>
      <c r="EN5" s="22" t="s">
        <v>93</v>
      </c>
      <c r="EO5" s="22" t="s">
        <v>94</v>
      </c>
    </row>
    <row r="6" spans="1:148" s="13" customFormat="1" x14ac:dyDescent="0.15">
      <c r="A6" s="14" t="s">
        <v>95</v>
      </c>
      <c r="B6" s="19">
        <f t="shared" ref="B6:X6" si="1">B7</f>
        <v>2024</v>
      </c>
      <c r="C6" s="19">
        <f t="shared" si="1"/>
        <v>82228</v>
      </c>
      <c r="D6" s="19">
        <f t="shared" si="1"/>
        <v>46</v>
      </c>
      <c r="E6" s="19">
        <f t="shared" si="1"/>
        <v>17</v>
      </c>
      <c r="F6" s="19">
        <f t="shared" si="1"/>
        <v>1</v>
      </c>
      <c r="G6" s="19">
        <f t="shared" si="1"/>
        <v>0</v>
      </c>
      <c r="H6" s="19" t="str">
        <f t="shared" si="1"/>
        <v>茨城県　鹿嶋市</v>
      </c>
      <c r="I6" s="19" t="str">
        <f t="shared" si="1"/>
        <v>法適用</v>
      </c>
      <c r="J6" s="19" t="str">
        <f t="shared" si="1"/>
        <v>下水道事業</v>
      </c>
      <c r="K6" s="19" t="str">
        <f t="shared" si="1"/>
        <v>公共下水道</v>
      </c>
      <c r="L6" s="19" t="str">
        <f t="shared" si="1"/>
        <v>Bd1</v>
      </c>
      <c r="M6" s="19" t="str">
        <f t="shared" si="1"/>
        <v>非設置</v>
      </c>
      <c r="N6" s="23" t="str">
        <f t="shared" si="1"/>
        <v>-</v>
      </c>
      <c r="O6" s="23">
        <f t="shared" si="1"/>
        <v>65.78</v>
      </c>
      <c r="P6" s="23">
        <f t="shared" si="1"/>
        <v>53.41</v>
      </c>
      <c r="Q6" s="23">
        <f t="shared" si="1"/>
        <v>72.349999999999994</v>
      </c>
      <c r="R6" s="23">
        <f t="shared" si="1"/>
        <v>2805</v>
      </c>
      <c r="S6" s="23">
        <f t="shared" si="1"/>
        <v>65217</v>
      </c>
      <c r="T6" s="23">
        <f t="shared" si="1"/>
        <v>106.04</v>
      </c>
      <c r="U6" s="23">
        <f t="shared" si="1"/>
        <v>615.02</v>
      </c>
      <c r="V6" s="23">
        <f t="shared" si="1"/>
        <v>34600</v>
      </c>
      <c r="W6" s="23">
        <f t="shared" si="1"/>
        <v>13.57</v>
      </c>
      <c r="X6" s="23">
        <f t="shared" si="1"/>
        <v>2549.7399999999998</v>
      </c>
      <c r="Y6" s="27">
        <f t="shared" ref="Y6:AH6" si="2">IF(Y7="",NA(),Y7)</f>
        <v>108.94</v>
      </c>
      <c r="Z6" s="27">
        <f t="shared" si="2"/>
        <v>105.76</v>
      </c>
      <c r="AA6" s="27">
        <f t="shared" si="2"/>
        <v>101.96</v>
      </c>
      <c r="AB6" s="27">
        <f t="shared" si="2"/>
        <v>106.95</v>
      </c>
      <c r="AC6" s="27">
        <f t="shared" si="2"/>
        <v>109.27</v>
      </c>
      <c r="AD6" s="27">
        <f t="shared" si="2"/>
        <v>107.85</v>
      </c>
      <c r="AE6" s="27">
        <f t="shared" si="2"/>
        <v>108.04</v>
      </c>
      <c r="AF6" s="27">
        <f t="shared" si="2"/>
        <v>107.49</v>
      </c>
      <c r="AG6" s="27">
        <f t="shared" si="2"/>
        <v>107.64</v>
      </c>
      <c r="AH6" s="27">
        <f t="shared" si="2"/>
        <v>106.35</v>
      </c>
      <c r="AI6" s="23" t="str">
        <f>IF(AI7="","",IF(AI7="-","【-】","【"&amp;SUBSTITUTE(TEXT(AI7,"#,##0.00"),"-","△")&amp;"】"))</f>
        <v>【105.36】</v>
      </c>
      <c r="AJ6" s="23">
        <f t="shared" ref="AJ6:AS6" si="3">IF(AJ7="",NA(),AJ7)</f>
        <v>0</v>
      </c>
      <c r="AK6" s="23">
        <f t="shared" si="3"/>
        <v>0</v>
      </c>
      <c r="AL6" s="23">
        <f t="shared" si="3"/>
        <v>0</v>
      </c>
      <c r="AM6" s="23">
        <f t="shared" si="3"/>
        <v>0</v>
      </c>
      <c r="AN6" s="23">
        <f t="shared" si="3"/>
        <v>0</v>
      </c>
      <c r="AO6" s="27">
        <f t="shared" si="3"/>
        <v>4.72</v>
      </c>
      <c r="AP6" s="27">
        <f t="shared" si="3"/>
        <v>4.49</v>
      </c>
      <c r="AQ6" s="27">
        <f t="shared" si="3"/>
        <v>5.41</v>
      </c>
      <c r="AR6" s="27">
        <f t="shared" si="3"/>
        <v>5.61</v>
      </c>
      <c r="AS6" s="27">
        <f t="shared" si="3"/>
        <v>6.26</v>
      </c>
      <c r="AT6" s="23" t="str">
        <f>IF(AT7="","",IF(AT7="-","【-】","【"&amp;SUBSTITUTE(TEXT(AT7,"#,##0.00"),"-","△")&amp;"】"))</f>
        <v>【3.12】</v>
      </c>
      <c r="AU6" s="27">
        <f t="shared" ref="AU6:BD6" si="4">IF(AU7="",NA(),AU7)</f>
        <v>35.04</v>
      </c>
      <c r="AV6" s="27">
        <f t="shared" si="4"/>
        <v>60.67</v>
      </c>
      <c r="AW6" s="27">
        <f t="shared" si="4"/>
        <v>39.57</v>
      </c>
      <c r="AX6" s="27">
        <f t="shared" si="4"/>
        <v>62.56</v>
      </c>
      <c r="AY6" s="27">
        <f t="shared" si="4"/>
        <v>78.510000000000005</v>
      </c>
      <c r="AZ6" s="27">
        <f t="shared" si="4"/>
        <v>67.930000000000007</v>
      </c>
      <c r="BA6" s="27">
        <f t="shared" si="4"/>
        <v>68.53</v>
      </c>
      <c r="BB6" s="27">
        <f t="shared" si="4"/>
        <v>69.180000000000007</v>
      </c>
      <c r="BC6" s="27">
        <f t="shared" si="4"/>
        <v>76.319999999999993</v>
      </c>
      <c r="BD6" s="27">
        <f t="shared" si="4"/>
        <v>80.33</v>
      </c>
      <c r="BE6" s="23" t="str">
        <f>IF(BE7="","",IF(BE7="-","【-】","【"&amp;SUBSTITUTE(TEXT(BE7,"#,##0.00"),"-","△")&amp;"】"))</f>
        <v>【82.75】</v>
      </c>
      <c r="BF6" s="27">
        <f t="shared" ref="BF6:BO6" si="5">IF(BF7="",NA(),BF7)</f>
        <v>1478.68</v>
      </c>
      <c r="BG6" s="27">
        <f t="shared" si="5"/>
        <v>1345.57</v>
      </c>
      <c r="BH6" s="27">
        <f t="shared" si="5"/>
        <v>1392.91</v>
      </c>
      <c r="BI6" s="27">
        <f t="shared" si="5"/>
        <v>1341.71</v>
      </c>
      <c r="BJ6" s="27">
        <f t="shared" si="5"/>
        <v>1320.95</v>
      </c>
      <c r="BK6" s="27">
        <f t="shared" si="5"/>
        <v>857.88</v>
      </c>
      <c r="BL6" s="27">
        <f t="shared" si="5"/>
        <v>825.1</v>
      </c>
      <c r="BM6" s="27">
        <f t="shared" si="5"/>
        <v>789.87</v>
      </c>
      <c r="BN6" s="27">
        <f t="shared" si="5"/>
        <v>749.43</v>
      </c>
      <c r="BO6" s="27">
        <f t="shared" si="5"/>
        <v>698.04</v>
      </c>
      <c r="BP6" s="23" t="str">
        <f>IF(BP7="","",IF(BP7="-","【-】","【"&amp;SUBSTITUTE(TEXT(BP7,"#,##0.00"),"-","△")&amp;"】"))</f>
        <v>【602.56】</v>
      </c>
      <c r="BQ6" s="27">
        <f t="shared" ref="BQ6:BZ6" si="6">IF(BQ7="",NA(),BQ7)</f>
        <v>97.21</v>
      </c>
      <c r="BR6" s="27">
        <f t="shared" si="6"/>
        <v>97.12</v>
      </c>
      <c r="BS6" s="27">
        <f t="shared" si="6"/>
        <v>97.96</v>
      </c>
      <c r="BT6" s="27">
        <f t="shared" si="6"/>
        <v>95.37</v>
      </c>
      <c r="BU6" s="27">
        <f t="shared" si="6"/>
        <v>96.38</v>
      </c>
      <c r="BV6" s="27">
        <f t="shared" si="6"/>
        <v>94.97</v>
      </c>
      <c r="BW6" s="27">
        <f t="shared" si="6"/>
        <v>97.07</v>
      </c>
      <c r="BX6" s="27">
        <f t="shared" si="6"/>
        <v>98.06</v>
      </c>
      <c r="BY6" s="27">
        <f t="shared" si="6"/>
        <v>98.46</v>
      </c>
      <c r="BZ6" s="27">
        <f t="shared" si="6"/>
        <v>97.98</v>
      </c>
      <c r="CA6" s="23" t="str">
        <f>IF(CA7="","",IF(CA7="-","【-】","【"&amp;SUBSTITUTE(TEXT(CA7,"#,##0.00"),"-","△")&amp;"】"))</f>
        <v>【97.94】</v>
      </c>
      <c r="CB6" s="27">
        <f t="shared" ref="CB6:CK6" si="7">IF(CB7="",NA(),CB7)</f>
        <v>150</v>
      </c>
      <c r="CC6" s="27">
        <f t="shared" si="7"/>
        <v>150</v>
      </c>
      <c r="CD6" s="27">
        <f t="shared" si="7"/>
        <v>150</v>
      </c>
      <c r="CE6" s="27">
        <f t="shared" si="7"/>
        <v>154.46</v>
      </c>
      <c r="CF6" s="27">
        <f t="shared" si="7"/>
        <v>153.12</v>
      </c>
      <c r="CG6" s="27">
        <f t="shared" si="7"/>
        <v>159.49</v>
      </c>
      <c r="CH6" s="27">
        <f t="shared" si="7"/>
        <v>157.81</v>
      </c>
      <c r="CI6" s="27">
        <f t="shared" si="7"/>
        <v>157.37</v>
      </c>
      <c r="CJ6" s="27">
        <f t="shared" si="7"/>
        <v>157.44999999999999</v>
      </c>
      <c r="CK6" s="27">
        <f t="shared" si="7"/>
        <v>159.75</v>
      </c>
      <c r="CL6" s="23" t="str">
        <f>IF(CL7="","",IF(CL7="-","【-】","【"&amp;SUBSTITUTE(TEXT(CL7,"#,##0.00"),"-","△")&amp;"】"))</f>
        <v>【140.98】</v>
      </c>
      <c r="CM6" s="27">
        <f t="shared" ref="CM6:CV6" si="8">IF(CM7="",NA(),CM7)</f>
        <v>79.97</v>
      </c>
      <c r="CN6" s="27">
        <f t="shared" si="8"/>
        <v>80.260000000000005</v>
      </c>
      <c r="CO6" s="27">
        <f t="shared" si="8"/>
        <v>80.03</v>
      </c>
      <c r="CP6" s="27">
        <f t="shared" si="8"/>
        <v>84.82</v>
      </c>
      <c r="CQ6" s="27">
        <f t="shared" si="8"/>
        <v>92.41</v>
      </c>
      <c r="CR6" s="27">
        <f t="shared" si="8"/>
        <v>65.28</v>
      </c>
      <c r="CS6" s="27">
        <f t="shared" si="8"/>
        <v>64.92</v>
      </c>
      <c r="CT6" s="27">
        <f t="shared" si="8"/>
        <v>64.14</v>
      </c>
      <c r="CU6" s="27">
        <f t="shared" si="8"/>
        <v>63.71</v>
      </c>
      <c r="CV6" s="27">
        <f t="shared" si="8"/>
        <v>64.95</v>
      </c>
      <c r="CW6" s="23" t="str">
        <f>IF(CW7="","",IF(CW7="-","【-】","【"&amp;SUBSTITUTE(TEXT(CW7,"#,##0.00"),"-","△")&amp;"】"))</f>
        <v>【60.13】</v>
      </c>
      <c r="CX6" s="27">
        <f t="shared" ref="CX6:DG6" si="9">IF(CX7="",NA(),CX7)</f>
        <v>90.47</v>
      </c>
      <c r="CY6" s="27">
        <f t="shared" si="9"/>
        <v>90.53</v>
      </c>
      <c r="CZ6" s="27">
        <f t="shared" si="9"/>
        <v>90.59</v>
      </c>
      <c r="DA6" s="27">
        <f t="shared" si="9"/>
        <v>90.99</v>
      </c>
      <c r="DB6" s="27">
        <f t="shared" si="9"/>
        <v>92.28</v>
      </c>
      <c r="DC6" s="27">
        <f t="shared" si="9"/>
        <v>92.72</v>
      </c>
      <c r="DD6" s="27">
        <f t="shared" si="9"/>
        <v>92.88</v>
      </c>
      <c r="DE6" s="27">
        <f t="shared" si="9"/>
        <v>92.9</v>
      </c>
      <c r="DF6" s="27">
        <f t="shared" si="9"/>
        <v>92.89</v>
      </c>
      <c r="DG6" s="27">
        <f t="shared" si="9"/>
        <v>93.08</v>
      </c>
      <c r="DH6" s="23" t="str">
        <f>IF(DH7="","",IF(DH7="-","【-】","【"&amp;SUBSTITUTE(TEXT(DH7,"#,##0.00"),"-","△")&amp;"】"))</f>
        <v>【96.00】</v>
      </c>
      <c r="DI6" s="27">
        <f t="shared" ref="DI6:DR6" si="10">IF(DI7="",NA(),DI7)</f>
        <v>11.38</v>
      </c>
      <c r="DJ6" s="27">
        <f t="shared" si="10"/>
        <v>14.86</v>
      </c>
      <c r="DK6" s="27">
        <f t="shared" si="10"/>
        <v>18.14</v>
      </c>
      <c r="DL6" s="27">
        <f t="shared" si="10"/>
        <v>21.51</v>
      </c>
      <c r="DM6" s="27">
        <f t="shared" si="10"/>
        <v>24.44</v>
      </c>
      <c r="DN6" s="27">
        <f t="shared" si="10"/>
        <v>23.79</v>
      </c>
      <c r="DO6" s="27">
        <f t="shared" si="10"/>
        <v>25.66</v>
      </c>
      <c r="DP6" s="27">
        <f t="shared" si="10"/>
        <v>27.46</v>
      </c>
      <c r="DQ6" s="27">
        <f t="shared" si="10"/>
        <v>29.93</v>
      </c>
      <c r="DR6" s="27">
        <f t="shared" si="10"/>
        <v>31.89</v>
      </c>
      <c r="DS6" s="23" t="str">
        <f>IF(DS7="","",IF(DS7="-","【-】","【"&amp;SUBSTITUTE(TEXT(DS7,"#,##0.00"),"-","△")&amp;"】"))</f>
        <v>【42.20】</v>
      </c>
      <c r="DT6" s="23">
        <f t="shared" ref="DT6:EC6" si="11">IF(DT7="",NA(),DT7)</f>
        <v>0</v>
      </c>
      <c r="DU6" s="23">
        <f t="shared" si="11"/>
        <v>0</v>
      </c>
      <c r="DV6" s="23">
        <f t="shared" si="11"/>
        <v>0</v>
      </c>
      <c r="DW6" s="23">
        <f t="shared" si="11"/>
        <v>0</v>
      </c>
      <c r="DX6" s="23">
        <f t="shared" si="11"/>
        <v>0</v>
      </c>
      <c r="DY6" s="27">
        <f t="shared" si="11"/>
        <v>1.22</v>
      </c>
      <c r="DZ6" s="27">
        <f t="shared" si="11"/>
        <v>1.61</v>
      </c>
      <c r="EA6" s="27">
        <f t="shared" si="11"/>
        <v>2.08</v>
      </c>
      <c r="EB6" s="27">
        <f t="shared" si="11"/>
        <v>2.74</v>
      </c>
      <c r="EC6" s="27">
        <f t="shared" si="11"/>
        <v>3.24</v>
      </c>
      <c r="ED6" s="23" t="str">
        <f>IF(ED7="","",IF(ED7="-","【-】","【"&amp;SUBSTITUTE(TEXT(ED7,"#,##0.00"),"-","△")&amp;"】"))</f>
        <v>【9.46】</v>
      </c>
      <c r="EE6" s="27">
        <f t="shared" ref="EE6:EN6" si="12">IF(EE7="",NA(),EE7)</f>
        <v>0.03</v>
      </c>
      <c r="EF6" s="23">
        <f t="shared" si="12"/>
        <v>0</v>
      </c>
      <c r="EG6" s="23">
        <f t="shared" si="12"/>
        <v>0</v>
      </c>
      <c r="EH6" s="23">
        <f t="shared" si="12"/>
        <v>0</v>
      </c>
      <c r="EI6" s="23">
        <f t="shared" si="12"/>
        <v>0</v>
      </c>
      <c r="EJ6" s="27">
        <f t="shared" si="12"/>
        <v>0.09</v>
      </c>
      <c r="EK6" s="27">
        <f t="shared" si="12"/>
        <v>0.17</v>
      </c>
      <c r="EL6" s="27">
        <f t="shared" si="12"/>
        <v>0.13</v>
      </c>
      <c r="EM6" s="27">
        <f t="shared" si="12"/>
        <v>0.06</v>
      </c>
      <c r="EN6" s="27">
        <f t="shared" si="12"/>
        <v>0.08</v>
      </c>
      <c r="EO6" s="23" t="str">
        <f>IF(EO7="","",IF(EO7="-","【-】","【"&amp;SUBSTITUTE(TEXT(EO7,"#,##0.00"),"-","△")&amp;"】"))</f>
        <v>【0.19】</v>
      </c>
    </row>
    <row r="7" spans="1:148" s="13" customFormat="1" x14ac:dyDescent="0.15">
      <c r="A7" s="14"/>
      <c r="B7" s="20">
        <v>2024</v>
      </c>
      <c r="C7" s="20">
        <v>82228</v>
      </c>
      <c r="D7" s="20">
        <v>46</v>
      </c>
      <c r="E7" s="20">
        <v>17</v>
      </c>
      <c r="F7" s="20">
        <v>1</v>
      </c>
      <c r="G7" s="20">
        <v>0</v>
      </c>
      <c r="H7" s="20" t="s">
        <v>96</v>
      </c>
      <c r="I7" s="20" t="s">
        <v>98</v>
      </c>
      <c r="J7" s="20" t="s">
        <v>99</v>
      </c>
      <c r="K7" s="20" t="s">
        <v>100</v>
      </c>
      <c r="L7" s="20" t="s">
        <v>101</v>
      </c>
      <c r="M7" s="20" t="s">
        <v>102</v>
      </c>
      <c r="N7" s="24" t="s">
        <v>103</v>
      </c>
      <c r="O7" s="24">
        <v>65.78</v>
      </c>
      <c r="P7" s="24">
        <v>53.41</v>
      </c>
      <c r="Q7" s="24">
        <v>72.349999999999994</v>
      </c>
      <c r="R7" s="24">
        <v>2805</v>
      </c>
      <c r="S7" s="24">
        <v>65217</v>
      </c>
      <c r="T7" s="24">
        <v>106.04</v>
      </c>
      <c r="U7" s="24">
        <v>615.02</v>
      </c>
      <c r="V7" s="24">
        <v>34600</v>
      </c>
      <c r="W7" s="24">
        <v>13.57</v>
      </c>
      <c r="X7" s="24">
        <v>2549.7399999999998</v>
      </c>
      <c r="Y7" s="24">
        <v>108.94</v>
      </c>
      <c r="Z7" s="24">
        <v>105.76</v>
      </c>
      <c r="AA7" s="24">
        <v>101.96</v>
      </c>
      <c r="AB7" s="24">
        <v>106.95</v>
      </c>
      <c r="AC7" s="24">
        <v>109.27</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35.04</v>
      </c>
      <c r="AV7" s="24">
        <v>60.67</v>
      </c>
      <c r="AW7" s="24">
        <v>39.57</v>
      </c>
      <c r="AX7" s="24">
        <v>62.56</v>
      </c>
      <c r="AY7" s="24">
        <v>78.510000000000005</v>
      </c>
      <c r="AZ7" s="24">
        <v>67.930000000000007</v>
      </c>
      <c r="BA7" s="24">
        <v>68.53</v>
      </c>
      <c r="BB7" s="24">
        <v>69.180000000000007</v>
      </c>
      <c r="BC7" s="24">
        <v>76.319999999999993</v>
      </c>
      <c r="BD7" s="24">
        <v>80.33</v>
      </c>
      <c r="BE7" s="24">
        <v>82.75</v>
      </c>
      <c r="BF7" s="24">
        <v>1478.68</v>
      </c>
      <c r="BG7" s="24">
        <v>1345.57</v>
      </c>
      <c r="BH7" s="24">
        <v>1392.91</v>
      </c>
      <c r="BI7" s="24">
        <v>1341.71</v>
      </c>
      <c r="BJ7" s="24">
        <v>1320.95</v>
      </c>
      <c r="BK7" s="24">
        <v>857.88</v>
      </c>
      <c r="BL7" s="24">
        <v>825.1</v>
      </c>
      <c r="BM7" s="24">
        <v>789.87</v>
      </c>
      <c r="BN7" s="24">
        <v>749.43</v>
      </c>
      <c r="BO7" s="24">
        <v>698.04</v>
      </c>
      <c r="BP7" s="24">
        <v>602.55999999999995</v>
      </c>
      <c r="BQ7" s="24">
        <v>97.21</v>
      </c>
      <c r="BR7" s="24">
        <v>97.12</v>
      </c>
      <c r="BS7" s="24">
        <v>97.96</v>
      </c>
      <c r="BT7" s="24">
        <v>95.37</v>
      </c>
      <c r="BU7" s="24">
        <v>96.38</v>
      </c>
      <c r="BV7" s="24">
        <v>94.97</v>
      </c>
      <c r="BW7" s="24">
        <v>97.07</v>
      </c>
      <c r="BX7" s="24">
        <v>98.06</v>
      </c>
      <c r="BY7" s="24">
        <v>98.46</v>
      </c>
      <c r="BZ7" s="24">
        <v>97.98</v>
      </c>
      <c r="CA7" s="24">
        <v>97.94</v>
      </c>
      <c r="CB7" s="24">
        <v>150</v>
      </c>
      <c r="CC7" s="24">
        <v>150</v>
      </c>
      <c r="CD7" s="24">
        <v>150</v>
      </c>
      <c r="CE7" s="24">
        <v>154.46</v>
      </c>
      <c r="CF7" s="24">
        <v>153.12</v>
      </c>
      <c r="CG7" s="24">
        <v>159.49</v>
      </c>
      <c r="CH7" s="24">
        <v>157.81</v>
      </c>
      <c r="CI7" s="24">
        <v>157.37</v>
      </c>
      <c r="CJ7" s="24">
        <v>157.44999999999999</v>
      </c>
      <c r="CK7" s="24">
        <v>159.75</v>
      </c>
      <c r="CL7" s="24">
        <v>140.97999999999999</v>
      </c>
      <c r="CM7" s="24">
        <v>79.97</v>
      </c>
      <c r="CN7" s="24">
        <v>80.260000000000005</v>
      </c>
      <c r="CO7" s="24">
        <v>80.03</v>
      </c>
      <c r="CP7" s="24">
        <v>84.82</v>
      </c>
      <c r="CQ7" s="24">
        <v>92.41</v>
      </c>
      <c r="CR7" s="24">
        <v>65.28</v>
      </c>
      <c r="CS7" s="24">
        <v>64.92</v>
      </c>
      <c r="CT7" s="24">
        <v>64.14</v>
      </c>
      <c r="CU7" s="24">
        <v>63.71</v>
      </c>
      <c r="CV7" s="24">
        <v>64.95</v>
      </c>
      <c r="CW7" s="24">
        <v>60.13</v>
      </c>
      <c r="CX7" s="24">
        <v>90.47</v>
      </c>
      <c r="CY7" s="24">
        <v>90.53</v>
      </c>
      <c r="CZ7" s="24">
        <v>90.59</v>
      </c>
      <c r="DA7" s="24">
        <v>90.99</v>
      </c>
      <c r="DB7" s="24">
        <v>92.28</v>
      </c>
      <c r="DC7" s="24">
        <v>92.72</v>
      </c>
      <c r="DD7" s="24">
        <v>92.88</v>
      </c>
      <c r="DE7" s="24">
        <v>92.9</v>
      </c>
      <c r="DF7" s="24">
        <v>92.89</v>
      </c>
      <c r="DG7" s="24">
        <v>93.08</v>
      </c>
      <c r="DH7" s="24">
        <v>96</v>
      </c>
      <c r="DI7" s="24">
        <v>11.38</v>
      </c>
      <c r="DJ7" s="24">
        <v>14.86</v>
      </c>
      <c r="DK7" s="24">
        <v>18.14</v>
      </c>
      <c r="DL7" s="24">
        <v>21.51</v>
      </c>
      <c r="DM7" s="24">
        <v>24.44</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0.03</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104</v>
      </c>
      <c r="C9" s="15" t="s">
        <v>105</v>
      </c>
      <c r="D9" s="15" t="s">
        <v>106</v>
      </c>
      <c r="E9" s="15" t="s">
        <v>107</v>
      </c>
      <c r="F9" s="15"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63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46</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2025-12-23T05:57:44Z</dcterms:created>
  <dcterms:modified xsi:type="dcterms:W3CDTF">2026-02-26T06:48:16Z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2026-01-26T05:51:08Z</vt:filetime>
  </property>
</Properties>
</file>