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010_水道（簡水含む）\"/>
    </mc:Choice>
  </mc:AlternateContent>
  <xr:revisionPtr revIDLastSave="0" documentId="8_{A6F20B2C-8627-4A38-8A76-58EDEDD37FFA}" xr6:coauthVersionLast="47" xr6:coauthVersionMax="47" xr10:uidLastSave="{00000000-0000-0000-0000-000000000000}"/>
  <workbookProtection workbookAlgorithmName="SHA-512" workbookHashValue="cqfozQmvUPfzbYE8KsOUYceUPRvDybVwbWm/A3TIROwsDXU0Ni8t6yocHPHMVIi3woXsk0ewghFquzMhm7QnYw==" workbookSaltValue="FvfWSynlnQQnBvhZSvTXmg==" workbookSpinCount="100000" lockStructure="1"/>
  <bookViews>
    <workbookView xWindow="2037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<sst xmlns="http://schemas.openxmlformats.org/spreadsheetml/2006/main" count="228" uniqueCount="112">
  <si>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</si>
  <si>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</si>
  <si>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</si>
  <si>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</si>
  <si>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</si>
  <si>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</si>
  <si>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</si>
  <si>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</si>
  <si>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</si>
  <si>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</si>
  <si>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</si>
  <si>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</si>
  <si>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</si>
  <si>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</si>
  <si>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</si>
  <si>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</si>
  <si>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</si>
  <si>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</si>
  <si>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</si>
  <si>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</si>
  <si>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</si>
  <si>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</si>
  <si>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</si>
  <si>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</si>
  <si>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</si>
  <si>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</si>
  <si>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</si>
  <si>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</si>
  <si>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</si>
  <si>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</si>
  <si>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</si>
  <si>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</si>
  <si>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</si>
  <si>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</si>
  <si>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</si>
  <si>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</si>
  <si>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</si>
  <si>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</si>
  <si>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</si>
  <si>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</si>
  <si>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</si>
  <si>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</si>
  <si>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</si>
  <si>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</si>
  <si>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</si>
  <si>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</si>
  <si>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</si>
  <si>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</si>
  <si>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</si>
  <si>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</si>
  <si>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</si>
  <si>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</si>
  <si>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</si>
  <si>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</si>
  <si>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</si>
  <si>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</si>
  <si>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</si>
  <si>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</si>
  <si>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</si>
  <si>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</si>
  <si>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</si>
  <si>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</si>
  <si>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</si>
  <si>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</si>
  <si>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</si>
  <si>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</si>
  <si>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</si>
  <si>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</si>
  <si>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</si>
  <si>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</si>
  <si>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</si>
  <si>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</si>
  <si>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</si>
  <si>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</si>
  <si>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</si>
  <si>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</si>
  <si>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</si>
  <si>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</si>
  <si>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</si>
  <si>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</si>
  <si>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</si>
  <si>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</si>
  <si>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</si>
  <si>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</si>
  <si>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</si>
  <si>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</si>
  <si>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</si>
  <si>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</si>
  <si>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</si>
  <si>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</si>
  <si>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</si>
  <si>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</si>
  <si>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</si>
  <si>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ひたちなか市</t>
  </si>
  <si>
    <t>法適用</t>
  </si>
  <si>
    <t>水道事業</t>
  </si>
  <si>
    <t>末端給水事業</t>
  </si>
  <si>
    <t>A3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</si>
  <si>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</si>
  <si>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</si>
  <si>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</si>
  <si>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</si>
  <si>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</si>
  <si>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</si>
  <si>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</si>
  <si>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</si>
  <si>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</si>
  <si>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</si>
  <si>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</si>
  <si>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令和３年度の上坪浄水場の更新に伴い償却の進んだ資産が減少したことによって，①有形固定資産減価償却率は一旦は減少しましたが今後は徐々に上昇するものと考えられます。
②管路経年化率，③管路更新率はほぼ横ばいで推移していますが，これは基幹管路や避難所，防災拠点，病院等の災害時における重要施設に接続する配水管等の口径が大きい管の耐震化を優先的に実施しているためです。
</t>
    <rPh sb="0" eb="2">
      <t>レイワ</t>
    </rPh>
    <rPh sb="3" eb="5">
      <t>ネンド</t>
    </rPh>
    <rPh sb="17" eb="19">
      <t>ショウキャク</t>
    </rPh>
    <rPh sb="20" eb="21">
      <t>スス</t>
    </rPh>
    <rPh sb="23" eb="25">
      <t>シサン</t>
    </rPh>
    <rPh sb="26" eb="28">
      <t>ゲンショウ</t>
    </rPh>
    <rPh sb="50" eb="52">
      <t>イッタン</t>
    </rPh>
    <rPh sb="53" eb="55">
      <t>ゲンショウ</t>
    </rPh>
    <rPh sb="60" eb="62">
      <t>コンゴ</t>
    </rPh>
    <rPh sb="63" eb="65">
      <t>ジョジョ</t>
    </rPh>
    <rPh sb="66" eb="68">
      <t>ジョウショウ</t>
    </rPh>
    <rPh sb="73" eb="74">
      <t>カンガ</t>
    </rPh>
    <rPh sb="120" eb="123">
      <t>ヒナンジョ</t>
    </rPh>
    <rPh sb="152" eb="153">
      <t>トウ</t>
    </rPh>
    <phoneticPr fontId="4"/>
  </si>
  <si>
    <t>①経常収支比率，⑤料金回収率，⑥給水原価については，新上坪浄水場の供用開始に伴う資産減耗費の計上により令和３年度に悪化しましたが，その後は回復しほぼ横ばいで推移しています。
③流動比率は，類似団体より高い水準となっており，短期的な財務の安全性は確保されていると言えます。
④企業債残高対給水収益比率は上坪浄水場の更新時の企業債借入の影響で，企業債残高が給水収益の７倍という類似団体の平均値を超える値となっていますが，このような状況を見据え平成２７年度に料金改定を実施済みであり，経営に影響を与えるものではありません。近年は基幹管路や避難所，防災拠点，病院等の災害時における重要施設に接続する配水管の更新事業の本格化に伴い，比率は高い水準で推移しておりますが，更新計画に基づき実施しているものであり，今後も経営の健全性は保たれるものと考えています。
⑦施設利用率は類似団体の平均値よりも高い水準となっていること，⑧有収率がほぼ横ばいであることから，適正な施設規模とそれに見合った収益が得られていると考えられます。</t>
    <rPh sb="26" eb="27">
      <t>シン</t>
    </rPh>
    <rPh sb="33" eb="35">
      <t>キョウヨウ</t>
    </rPh>
    <rPh sb="35" eb="37">
      <t>カイシ</t>
    </rPh>
    <rPh sb="38" eb="39">
      <t>トモナ</t>
    </rPh>
    <rPh sb="40" eb="42">
      <t>シサン</t>
    </rPh>
    <rPh sb="42" eb="45">
      <t>ゲンモウヒ</t>
    </rPh>
    <rPh sb="46" eb="48">
      <t>ケイジョウ</t>
    </rPh>
    <rPh sb="51" eb="53">
      <t>レイワ</t>
    </rPh>
    <rPh sb="54" eb="56">
      <t>ネンド</t>
    </rPh>
    <rPh sb="57" eb="59">
      <t>アッカ</t>
    </rPh>
    <rPh sb="67" eb="68">
      <t>ゴ</t>
    </rPh>
    <rPh sb="69" eb="71">
      <t>カイフク</t>
    </rPh>
    <rPh sb="74" eb="75">
      <t>ヨコ</t>
    </rPh>
    <rPh sb="78" eb="80">
      <t>スイイ</t>
    </rPh>
    <rPh sb="218" eb="220">
      <t>ミス</t>
    </rPh>
    <rPh sb="235" eb="236">
      <t>ズ</t>
    </rPh>
    <rPh sb="244" eb="246">
      <t>エイキョウ</t>
    </rPh>
    <rPh sb="247" eb="248">
      <t>アタ</t>
    </rPh>
    <rPh sb="260" eb="262">
      <t>キンネン</t>
    </rPh>
    <rPh sb="263" eb="265">
      <t>キカン</t>
    </rPh>
    <rPh sb="265" eb="267">
      <t>カンロ</t>
    </rPh>
    <rPh sb="306" eb="309">
      <t>ホンカクカ</t>
    </rPh>
    <rPh sb="310" eb="311">
      <t>トモナ</t>
    </rPh>
    <rPh sb="316" eb="317">
      <t>タカ</t>
    </rPh>
    <rPh sb="318" eb="320">
      <t>スイジュン</t>
    </rPh>
    <rPh sb="321" eb="323">
      <t>スイイ</t>
    </rPh>
    <rPh sb="331" eb="333">
      <t>コウシン</t>
    </rPh>
    <rPh sb="333" eb="335">
      <t>ケイカク</t>
    </rPh>
    <rPh sb="336" eb="337">
      <t>モト</t>
    </rPh>
    <rPh sb="339" eb="341">
      <t>ジッシ</t>
    </rPh>
    <rPh sb="351" eb="353">
      <t>コンゴ</t>
    </rPh>
    <rPh sb="357" eb="360">
      <t>ケンゼンセイ</t>
    </rPh>
    <rPh sb="361" eb="362">
      <t>タモ</t>
    </rPh>
    <rPh sb="378" eb="380">
      <t>シセツ</t>
    </rPh>
    <rPh sb="389" eb="391">
      <t>ヘイキン</t>
    </rPh>
    <rPh sb="391" eb="392">
      <t>チ</t>
    </rPh>
    <rPh sb="415" eb="416">
      <t>ヨコ</t>
    </rPh>
    <phoneticPr fontId="4"/>
  </si>
  <si>
    <t xml:space="preserve">人口減少等に伴う水需要の減少や，物価高騰等による費用の増加，事業拡張期に整備した管路の老朽化等に起因する更新需要の高まりにより，事業経営は一層厳しさを増すことが予想されます。また，人材確保や技術継承も課題となっています。
将来にわたって安定的な事業運営を継続するため，引き続き財政収支の状況を定期的に評価・フォローアップし，適宜計画の見直しを実施するとともに，安定的かつ効率的な事業継続のための方策を検討するなど運営体制の一層の強化を図りながら，健全経営の継続に努めてまいります。
</t>
    <rPh sb="6" eb="7">
      <t>トモナ</t>
    </rPh>
    <rPh sb="20" eb="21">
      <t>トウ</t>
    </rPh>
    <rPh sb="24" eb="26">
      <t>ヒヨウ</t>
    </rPh>
    <rPh sb="27" eb="29">
      <t>ゾウカ</t>
    </rPh>
    <rPh sb="40" eb="42">
      <t>カンロ</t>
    </rPh>
    <rPh sb="46" eb="47">
      <t>トウ</t>
    </rPh>
    <rPh sb="90" eb="92">
      <t>ジンザイ</t>
    </rPh>
    <rPh sb="92" eb="94">
      <t>カクホ</t>
    </rPh>
    <rPh sb="95" eb="97">
      <t>ギジュツ</t>
    </rPh>
    <rPh sb="97" eb="99">
      <t>ケイショウ</t>
    </rPh>
    <rPh sb="100" eb="102">
      <t>カダイ</t>
    </rPh>
    <rPh sb="111" eb="113">
      <t>ショウライ</t>
    </rPh>
    <rPh sb="118" eb="121">
      <t>アンテイテキ</t>
    </rPh>
    <rPh sb="122" eb="124">
      <t>ジギョウ</t>
    </rPh>
    <rPh sb="124" eb="126">
      <t>ウンエイ</t>
    </rPh>
    <rPh sb="127" eb="129">
      <t>ケイゾク</t>
    </rPh>
    <rPh sb="134" eb="135">
      <t>ヒ</t>
    </rPh>
    <rPh sb="136" eb="137">
      <t>ツヅ</t>
    </rPh>
    <rPh sb="180" eb="183">
      <t>アンテイテキ</t>
    </rPh>
    <rPh sb="185" eb="188">
      <t>コウリツテキ</t>
    </rPh>
    <rPh sb="189" eb="191">
      <t>ジギョウ</t>
    </rPh>
    <rPh sb="191" eb="193">
      <t>ケイゾク</t>
    </rPh>
    <rPh sb="197" eb="199">
      <t>ホウサク</t>
    </rPh>
    <rPh sb="200" eb="202">
      <t>ケントウ</t>
    </rPh>
    <rPh sb="206" eb="208">
      <t>ウンエイ</t>
    </rPh>
    <rPh sb="208" eb="210">
      <t>タイセイ</t>
    </rPh>
    <rPh sb="211" eb="213">
      <t>イッソウ</t>
    </rPh>
    <rPh sb="214" eb="216">
      <t>キョウカ</t>
    </rPh>
    <rPh sb="217" eb="218">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</si>
</sst>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0.36</c:v>
                </c:pt>
                <c:pt idx="1">
                  <c:v>0.48</c:v>
                </c:pt>
                <c:pt idx="2">
                  <c:v>0.64</c:v>
                </c:pt>
                <c:pt idx="3">
                  <c:v>0.62</c:v>
                </c:pt>
                <c:pt idx="4" formatCode="#,##0.00;&quot;△&quot;#,##0.00">
                  <c:v>0.62</c:v>
                </c:pt>
              </c:numCache>
            </c:numRef>
          </c:val>
          <c:extLst>
            <c:ext xmlns:c16="http://schemas.microsoft.com/office/drawing/2014/chart" uri="{C3380CC4-5D6E-409C-BE32-E72D297353CC}">
              <c16:uniqueId val="{00000000-EE76-4384-8CA1-2D15B0233A2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0.69</c:v>
                </c:pt>
                <c:pt idx="2">
                  <c:v>0.67</c:v>
                </c:pt>
                <c:pt idx="3">
                  <c:v>0.61</c:v>
                </c:pt>
                <c:pt idx="4">
                  <c:v>0.56999999999999995</c:v>
                </c:pt>
              </c:numCache>
            </c:numRef>
          </c:val>
          <c:smooth val="0"/>
          <c:extLst>
            <c:ext xmlns:c16="http://schemas.microsoft.com/office/drawing/2014/chart" uri="{C3380CC4-5D6E-409C-BE32-E72D297353CC}">
              <c16:uniqueId val="{00000001-EE76-4384-8CA1-2D15B0233A2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84.8</c:v>
                </c:pt>
                <c:pt idx="1">
                  <c:v>84</c:v>
                </c:pt>
                <c:pt idx="2">
                  <c:v>82.37</c:v>
                </c:pt>
                <c:pt idx="3">
                  <c:v>81.16</c:v>
                </c:pt>
                <c:pt idx="4">
                  <c:v>81.27</c:v>
                </c:pt>
              </c:numCache>
            </c:numRef>
          </c:val>
          <c:extLst>
            <c:ext xmlns:c16="http://schemas.microsoft.com/office/drawing/2014/chart" uri="{C3380CC4-5D6E-409C-BE32-E72D297353CC}">
              <c16:uniqueId val="{00000000-382E-4635-89B0-BA739D29468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63.12</c:v>
                </c:pt>
                <c:pt idx="1">
                  <c:v>62.57</c:v>
                </c:pt>
                <c:pt idx="2">
                  <c:v>61.56</c:v>
                </c:pt>
                <c:pt idx="3">
                  <c:v>60.84</c:v>
                </c:pt>
                <c:pt idx="4">
                  <c:v>62.69</c:v>
                </c:pt>
              </c:numCache>
            </c:numRef>
          </c:val>
          <c:smooth val="0"/>
          <c:extLst>
            <c:ext xmlns:c16="http://schemas.microsoft.com/office/drawing/2014/chart" uri="{C3380CC4-5D6E-409C-BE32-E72D297353CC}">
              <c16:uniqueId val="{00000001-382E-4635-89B0-BA739D29468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89.15</c:v>
                </c:pt>
                <c:pt idx="1">
                  <c:v>90.09</c:v>
                </c:pt>
                <c:pt idx="2">
                  <c:v>91.6</c:v>
                </c:pt>
                <c:pt idx="3">
                  <c:v>92.12</c:v>
                </c:pt>
                <c:pt idx="4">
                  <c:v>91.27</c:v>
                </c:pt>
              </c:numCache>
            </c:numRef>
          </c:val>
          <c:extLst>
            <c:ext xmlns:c16="http://schemas.microsoft.com/office/drawing/2014/chart" uri="{C3380CC4-5D6E-409C-BE32-E72D297353CC}">
              <c16:uniqueId val="{00000000-4EC1-4682-9B56-CE55AE99718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90.09</c:v>
                </c:pt>
                <c:pt idx="1">
                  <c:v>90.21</c:v>
                </c:pt>
                <c:pt idx="2">
                  <c:v>90.11</c:v>
                </c:pt>
                <c:pt idx="3">
                  <c:v>89.73</c:v>
                </c:pt>
                <c:pt idx="4">
                  <c:v>88.32</c:v>
                </c:pt>
              </c:numCache>
            </c:numRef>
          </c:val>
          <c:smooth val="0"/>
          <c:extLst>
            <c:ext xmlns:c16="http://schemas.microsoft.com/office/drawing/2014/chart" uri="{C3380CC4-5D6E-409C-BE32-E72D297353CC}">
              <c16:uniqueId val="{00000001-4EC1-4682-9B56-CE55AE99718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128.09</c:v>
                </c:pt>
                <c:pt idx="1">
                  <c:v>107.93</c:v>
                </c:pt>
                <c:pt idx="2">
                  <c:v>107.04</c:v>
                </c:pt>
                <c:pt idx="3">
                  <c:v>113.27</c:v>
                </c:pt>
                <c:pt idx="4">
                  <c:v>113.46</c:v>
                </c:pt>
              </c:numCache>
            </c:numRef>
          </c:val>
          <c:extLst>
            <c:ext xmlns:c16="http://schemas.microsoft.com/office/drawing/2014/chart" uri="{C3380CC4-5D6E-409C-BE32-E72D297353CC}">
              <c16:uniqueId val="{00000000-783F-4662-B44C-9FBA739C84B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112.36</c:v>
                </c:pt>
                <c:pt idx="1">
                  <c:v>112.26</c:v>
                </c:pt>
                <c:pt idx="2">
                  <c:v>110.04</c:v>
                </c:pt>
                <c:pt idx="3">
                  <c:v>109.67</c:v>
                </c:pt>
                <c:pt idx="4">
                  <c:v>108.49</c:v>
                </c:pt>
              </c:numCache>
            </c:numRef>
          </c:val>
          <c:smooth val="0"/>
          <c:extLst>
            <c:ext xmlns:c16="http://schemas.microsoft.com/office/drawing/2014/chart" uri="{C3380CC4-5D6E-409C-BE32-E72D297353CC}">
              <c16:uniqueId val="{00000001-783F-4662-B44C-9FBA739C84B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51.3</c:v>
                </c:pt>
                <c:pt idx="1">
                  <c:v>38.96</c:v>
                </c:pt>
                <c:pt idx="2">
                  <c:v>40.630000000000003</c:v>
                </c:pt>
                <c:pt idx="3">
                  <c:v>42.52</c:v>
                </c:pt>
                <c:pt idx="4">
                  <c:v>44.09</c:v>
                </c:pt>
              </c:numCache>
            </c:numRef>
          </c:val>
          <c:extLst>
            <c:ext xmlns:c16="http://schemas.microsoft.com/office/drawing/2014/chart" uri="{C3380CC4-5D6E-409C-BE32-E72D297353CC}">
              <c16:uniqueId val="{00000000-CA1E-47D4-ADBF-679740FB7C9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50.31</c:v>
                </c:pt>
                <c:pt idx="1">
                  <c:v>50.74</c:v>
                </c:pt>
                <c:pt idx="2">
                  <c:v>51.49</c:v>
                </c:pt>
                <c:pt idx="3">
                  <c:v>51.94</c:v>
                </c:pt>
                <c:pt idx="4">
                  <c:v>52.55</c:v>
                </c:pt>
              </c:numCache>
            </c:numRef>
          </c:val>
          <c:smooth val="0"/>
          <c:extLst>
            <c:ext xmlns:c16="http://schemas.microsoft.com/office/drawing/2014/chart" uri="{C3380CC4-5D6E-409C-BE32-E72D297353CC}">
              <c16:uniqueId val="{00000001-CA1E-47D4-ADBF-679740FB7C9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19.79</c:v>
                </c:pt>
                <c:pt idx="1">
                  <c:v>21.08</c:v>
                </c:pt>
                <c:pt idx="2">
                  <c:v>24.66</c:v>
                </c:pt>
                <c:pt idx="3">
                  <c:v>25.86</c:v>
                </c:pt>
                <c:pt idx="4">
                  <c:v>26.83</c:v>
                </c:pt>
              </c:numCache>
            </c:numRef>
          </c:val>
          <c:extLst>
            <c:ext xmlns:c16="http://schemas.microsoft.com/office/drawing/2014/chart" uri="{C3380CC4-5D6E-409C-BE32-E72D297353CC}">
              <c16:uniqueId val="{00000000-7E3A-43F4-84DE-725D6D0CE93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21.34</c:v>
                </c:pt>
                <c:pt idx="1">
                  <c:v>23.27</c:v>
                </c:pt>
                <c:pt idx="2">
                  <c:v>25.18</c:v>
                </c:pt>
                <c:pt idx="3">
                  <c:v>26.52</c:v>
                </c:pt>
                <c:pt idx="4">
                  <c:v>25.85</c:v>
                </c:pt>
              </c:numCache>
            </c:numRef>
          </c:val>
          <c:smooth val="0"/>
          <c:extLst>
            <c:ext xmlns:c16="http://schemas.microsoft.com/office/drawing/2014/chart" uri="{C3380CC4-5D6E-409C-BE32-E72D297353CC}">
              <c16:uniqueId val="{00000001-7E3A-43F4-84DE-725D6D0CE93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4A2-449A-B2D0-CFEAFADB94B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0.28999999999999998</c:v>
                </c:pt>
                <c:pt idx="1">
                  <c:v>0.25</c:v>
                </c:pt>
                <c:pt idx="2">
                  <c:v>0.13</c:v>
                </c:pt>
                <c:pt idx="3" formatCode="#,##0.00;&quot;△&quot;#,##0.00">
                  <c:v>0</c:v>
                </c:pt>
                <c:pt idx="4" formatCode="#,##0.00;&quot;△&quot;#,##0.00">
                  <c:v>0</c:v>
                </c:pt>
              </c:numCache>
            </c:numRef>
          </c:val>
          <c:smooth val="0"/>
          <c:extLst>
            <c:ext xmlns:c16="http://schemas.microsoft.com/office/drawing/2014/chart" uri="{C3380CC4-5D6E-409C-BE32-E72D297353CC}">
              <c16:uniqueId val="{00000001-14A2-449A-B2D0-CFEAFADB94B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552.61</c:v>
                </c:pt>
                <c:pt idx="1">
                  <c:v>483.89</c:v>
                </c:pt>
                <c:pt idx="2">
                  <c:v>556.80999999999995</c:v>
                </c:pt>
                <c:pt idx="3">
                  <c:v>663.55</c:v>
                </c:pt>
                <c:pt idx="4">
                  <c:v>621.87</c:v>
                </c:pt>
              </c:numCache>
            </c:numRef>
          </c:val>
          <c:extLst>
            <c:ext xmlns:c16="http://schemas.microsoft.com/office/drawing/2014/chart" uri="{C3380CC4-5D6E-409C-BE32-E72D297353CC}">
              <c16:uniqueId val="{00000000-391F-42D3-AD45-E290B6DC660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306.08</c:v>
                </c:pt>
                <c:pt idx="1">
                  <c:v>306.14999999999998</c:v>
                </c:pt>
                <c:pt idx="2">
                  <c:v>297.54000000000002</c:v>
                </c:pt>
                <c:pt idx="3">
                  <c:v>289.44</c:v>
                </c:pt>
                <c:pt idx="4">
                  <c:v>355.75</c:v>
                </c:pt>
              </c:numCache>
            </c:numRef>
          </c:val>
          <c:smooth val="0"/>
          <c:extLst>
            <c:ext xmlns:c16="http://schemas.microsoft.com/office/drawing/2014/chart" uri="{C3380CC4-5D6E-409C-BE32-E72D297353CC}">
              <c16:uniqueId val="{00000001-391F-42D3-AD45-E290B6DC660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618.87</c:v>
                </c:pt>
                <c:pt idx="1">
                  <c:v>718.1</c:v>
                </c:pt>
                <c:pt idx="2">
                  <c:v>759.44</c:v>
                </c:pt>
                <c:pt idx="3">
                  <c:v>718.98</c:v>
                </c:pt>
                <c:pt idx="4">
                  <c:v>726.25</c:v>
                </c:pt>
              </c:numCache>
            </c:numRef>
          </c:val>
          <c:extLst>
            <c:ext xmlns:c16="http://schemas.microsoft.com/office/drawing/2014/chart" uri="{C3380CC4-5D6E-409C-BE32-E72D297353CC}">
              <c16:uniqueId val="{00000000-24D5-4307-B959-159A14E7D48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294.66000000000003</c:v>
                </c:pt>
                <c:pt idx="1">
                  <c:v>285.27</c:v>
                </c:pt>
                <c:pt idx="2">
                  <c:v>294.73</c:v>
                </c:pt>
                <c:pt idx="3">
                  <c:v>301.23</c:v>
                </c:pt>
                <c:pt idx="4">
                  <c:v>222.45</c:v>
                </c:pt>
              </c:numCache>
            </c:numRef>
          </c:val>
          <c:smooth val="0"/>
          <c:extLst>
            <c:ext xmlns:c16="http://schemas.microsoft.com/office/drawing/2014/chart" uri="{C3380CC4-5D6E-409C-BE32-E72D297353CC}">
              <c16:uniqueId val="{00000001-24D5-4307-B959-159A14E7D48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121.09</c:v>
                </c:pt>
                <c:pt idx="1">
                  <c:v>100.85</c:v>
                </c:pt>
                <c:pt idx="2">
                  <c:v>92.1</c:v>
                </c:pt>
                <c:pt idx="3">
                  <c:v>105.63</c:v>
                </c:pt>
                <c:pt idx="4">
                  <c:v>105.5</c:v>
                </c:pt>
              </c:numCache>
            </c:numRef>
          </c:val>
          <c:extLst>
            <c:ext xmlns:c16="http://schemas.microsoft.com/office/drawing/2014/chart" uri="{C3380CC4-5D6E-409C-BE32-E72D297353CC}">
              <c16:uniqueId val="{00000000-9DC5-491F-B4EC-29FA7EBC2D7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103.75</c:v>
                </c:pt>
                <c:pt idx="1">
                  <c:v>105.3</c:v>
                </c:pt>
                <c:pt idx="2">
                  <c:v>99.41</c:v>
                </c:pt>
                <c:pt idx="3">
                  <c:v>101.11</c:v>
                </c:pt>
                <c:pt idx="4">
                  <c:v>100.33</c:v>
                </c:pt>
              </c:numCache>
            </c:numRef>
          </c:val>
          <c:smooth val="0"/>
          <c:extLst>
            <c:ext xmlns:c16="http://schemas.microsoft.com/office/drawing/2014/chart" uri="{C3380CC4-5D6E-409C-BE32-E72D297353CC}">
              <c16:uniqueId val="{00000001-9DC5-491F-B4EC-29FA7EBC2D7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151.9</c:v>
                </c:pt>
                <c:pt idx="1">
                  <c:v>182.95</c:v>
                </c:pt>
                <c:pt idx="2">
                  <c:v>188.49</c:v>
                </c:pt>
                <c:pt idx="3">
                  <c:v>175.69</c:v>
                </c:pt>
                <c:pt idx="4">
                  <c:v>175.94</c:v>
                </c:pt>
              </c:numCache>
            </c:numRef>
          </c:val>
          <c:extLst>
            <c:ext xmlns:c16="http://schemas.microsoft.com/office/drawing/2014/chart" uri="{C3380CC4-5D6E-409C-BE32-E72D297353CC}">
              <c16:uniqueId val="{00000000-AD43-43B6-86A0-018A646EAEE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159.93</c:v>
                </c:pt>
                <c:pt idx="1">
                  <c:v>162.77000000000001</c:v>
                </c:pt>
                <c:pt idx="2">
                  <c:v>170.87</c:v>
                </c:pt>
                <c:pt idx="3">
                  <c:v>171.09</c:v>
                </c:pt>
                <c:pt idx="4">
                  <c:v>169.31</c:v>
                </c:pt>
              </c:numCache>
            </c:numRef>
          </c:val>
          <c:smooth val="0"/>
          <c:extLst>
            <c:ext xmlns:c16="http://schemas.microsoft.com/office/drawing/2014/chart" uri="{C3380CC4-5D6E-409C-BE32-E72D297353CC}">
              <c16:uniqueId val="{00000001-AD43-43B6-86A0-018A646EAEE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I1" zoomScaleNormal="100" workbookViewId="0">
      <selection activeCell="BL66" sqref="BL66:BZ82"/>
    </sheetView>
  </sheetViews>
  <sheetFormatPr defaultColWidth="2.625" defaultRowHeight="13.5" x14ac:dyDescent="0.15"/>
  <cols>
    <col min="1" max="1" width="2.625" customWidth="1"/>
    <col min="2" max="62" width="3.8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茨城県　ひたちなか市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A3</v>
      </c>
      <c r="X8" s="43"/>
      <c r="Y8" s="43"/>
      <c r="Z8" s="43"/>
      <c r="AA8" s="43"/>
      <c r="AB8" s="43"/>
      <c r="AC8" s="43"/>
      <c r="AD8" s="43" t="str">
        <f>データ!$M$6</f>
        <v>自治体職員</v>
      </c>
      <c r="AE8" s="43"/>
      <c r="AF8" s="43"/>
      <c r="AG8" s="43"/>
      <c r="AH8" s="43"/>
      <c r="AI8" s="43"/>
      <c r="AJ8" s="43"/>
      <c r="AK8" s="2"/>
      <c r="AL8" s="44">
        <f>データ!$R$6</f>
        <v>154647</v>
      </c>
      <c r="AM8" s="44"/>
      <c r="AN8" s="44"/>
      <c r="AO8" s="44"/>
      <c r="AP8" s="44"/>
      <c r="AQ8" s="44"/>
      <c r="AR8" s="44"/>
      <c r="AS8" s="44"/>
      <c r="AT8" s="45">
        <f>データ!$S$6</f>
        <v>101.02</v>
      </c>
      <c r="AU8" s="46"/>
      <c r="AV8" s="46"/>
      <c r="AW8" s="46"/>
      <c r="AX8" s="46"/>
      <c r="AY8" s="46"/>
      <c r="AZ8" s="46"/>
      <c r="BA8" s="46"/>
      <c r="BB8" s="47">
        <f>データ!$T$6</f>
        <v>1530.86</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46.52</v>
      </c>
      <c r="J10" s="46"/>
      <c r="K10" s="46"/>
      <c r="L10" s="46"/>
      <c r="M10" s="46"/>
      <c r="N10" s="46"/>
      <c r="O10" s="80"/>
      <c r="P10" s="47">
        <f>データ!$P$6</f>
        <v>97.86</v>
      </c>
      <c r="Q10" s="47"/>
      <c r="R10" s="47"/>
      <c r="S10" s="47"/>
      <c r="T10" s="47"/>
      <c r="U10" s="47"/>
      <c r="V10" s="47"/>
      <c r="W10" s="44">
        <f>データ!$Q$6</f>
        <v>3162</v>
      </c>
      <c r="X10" s="44"/>
      <c r="Y10" s="44"/>
      <c r="Z10" s="44"/>
      <c r="AA10" s="44"/>
      <c r="AB10" s="44"/>
      <c r="AC10" s="44"/>
      <c r="AD10" s="2"/>
      <c r="AE10" s="2"/>
      <c r="AF10" s="2"/>
      <c r="AG10" s="2"/>
      <c r="AH10" s="2"/>
      <c r="AI10" s="2"/>
      <c r="AJ10" s="2"/>
      <c r="AK10" s="2"/>
      <c r="AL10" s="44">
        <f>データ!$U$6</f>
        <v>149251</v>
      </c>
      <c r="AM10" s="44"/>
      <c r="AN10" s="44"/>
      <c r="AO10" s="44"/>
      <c r="AP10" s="44"/>
      <c r="AQ10" s="44"/>
      <c r="AR10" s="44"/>
      <c r="AS10" s="44"/>
      <c r="AT10" s="45">
        <f>データ!$V$6</f>
        <v>101.02</v>
      </c>
      <c r="AU10" s="46"/>
      <c r="AV10" s="46"/>
      <c r="AW10" s="46"/>
      <c r="AX10" s="46"/>
      <c r="AY10" s="46"/>
      <c r="AZ10" s="46"/>
      <c r="BA10" s="46"/>
      <c r="BB10" s="47">
        <f>データ!$W$6</f>
        <v>1477.44</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110</v>
      </c>
      <c r="BM16" s="82"/>
      <c r="BN16" s="82"/>
      <c r="BO16" s="82"/>
      <c r="BP16" s="82"/>
      <c r="BQ16" s="82"/>
      <c r="BR16" s="82"/>
      <c r="BS16" s="82"/>
      <c r="BT16" s="82"/>
      <c r="BU16" s="82"/>
      <c r="BV16" s="82"/>
      <c r="BW16" s="82"/>
      <c r="BX16" s="82"/>
      <c r="BY16" s="82"/>
      <c r="BZ16" s="8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Lb+cAeXbKSYz2LHfXJEBy1LvBFF7CITITcQXKy/0SW0/fokpn4iuy9uR2S+SrMUehP+miizlzmWgkX1lsjpIjQ==" saltValue="MD2B/ZYT46TLY1fhzFxPO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2"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topLeftCell="DW1" zoomScale="115" zoomScaleNormal="115" workbookViewId="0">
      <selection activeCell="EH8" sqref="EH8"/>
    </sheetView>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82210</v>
      </c>
      <c r="D6" s="20">
        <f t="shared" si="3"/>
        <v>46</v>
      </c>
      <c r="E6" s="20">
        <f t="shared" si="3"/>
        <v>1</v>
      </c>
      <c r="F6" s="20">
        <f t="shared" si="3"/>
        <v>0</v>
      </c>
      <c r="G6" s="20">
        <f t="shared" si="3"/>
        <v>1</v>
      </c>
      <c r="H6" s="20" t="str">
        <f t="shared" si="3"/>
        <v>茨城県　ひたちなか市</v>
      </c>
      <c r="I6" s="20" t="str">
        <f t="shared" si="3"/>
        <v>法適用</v>
      </c>
      <c r="J6" s="20" t="str">
        <f t="shared" si="3"/>
        <v>水道事業</v>
      </c>
      <c r="K6" s="20" t="str">
        <f t="shared" si="3"/>
        <v>末端給水事業</v>
      </c>
      <c r="L6" s="20" t="str">
        <f t="shared" si="3"/>
        <v>A3</v>
      </c>
      <c r="M6" s="20" t="str">
        <f t="shared" si="3"/>
        <v>自治体職員</v>
      </c>
      <c r="N6" s="21" t="str">
        <f t="shared" si="3"/>
        <v>-</v>
      </c>
      <c r="O6" s="21">
        <f t="shared" si="3"/>
        <v>46.52</v>
      </c>
      <c r="P6" s="21">
        <f t="shared" si="3"/>
        <v>97.86</v>
      </c>
      <c r="Q6" s="21">
        <f t="shared" si="3"/>
        <v>3162</v>
      </c>
      <c r="R6" s="21">
        <f t="shared" si="3"/>
        <v>154647</v>
      </c>
      <c r="S6" s="21">
        <f t="shared" si="3"/>
        <v>101.02</v>
      </c>
      <c r="T6" s="21">
        <f t="shared" si="3"/>
        <v>1530.86</v>
      </c>
      <c r="U6" s="21">
        <f t="shared" si="3"/>
        <v>149251</v>
      </c>
      <c r="V6" s="21">
        <f t="shared" si="3"/>
        <v>101.02</v>
      </c>
      <c r="W6" s="21">
        <f t="shared" si="3"/>
        <v>1477.44</v>
      </c>
      <c r="X6" s="22">
        <f>IF(X7="",NA(),X7)</f>
        <v>128.09</v>
      </c>
      <c r="Y6" s="22">
        <f t="shared" ref="Y6:AG6" si="4">IF(Y7="",NA(),Y7)</f>
        <v>107.93</v>
      </c>
      <c r="Z6" s="22">
        <f t="shared" si="4"/>
        <v>107.04</v>
      </c>
      <c r="AA6" s="22">
        <f t="shared" si="4"/>
        <v>113.27</v>
      </c>
      <c r="AB6" s="22">
        <f t="shared" si="4"/>
        <v>113.46</v>
      </c>
      <c r="AC6" s="22">
        <f t="shared" si="4"/>
        <v>112.36</v>
      </c>
      <c r="AD6" s="22">
        <f t="shared" si="4"/>
        <v>112.26</v>
      </c>
      <c r="AE6" s="22">
        <f t="shared" si="4"/>
        <v>110.04</v>
      </c>
      <c r="AF6" s="22">
        <f t="shared" si="4"/>
        <v>109.67</v>
      </c>
      <c r="AG6" s="22">
        <f t="shared" si="4"/>
        <v>108.49</v>
      </c>
      <c r="AH6" s="21" t="str">
        <f>IF(AH7="","",IF(AH7="-","【-】","【"&amp;SUBSTITUTE(TEXT(AH7,"#,##0.00"),"-","△")&amp;"】"))</f>
        <v>【107.26】</v>
      </c>
      <c r="AI6" s="21">
        <f>IF(AI7="",NA(),AI7)</f>
        <v>0</v>
      </c>
      <c r="AJ6" s="21">
        <f t="shared" ref="AJ6:AR6" si="5">IF(AJ7="",NA(),AJ7)</f>
        <v>0</v>
      </c>
      <c r="AK6" s="21">
        <f t="shared" si="5"/>
        <v>0</v>
      </c>
      <c r="AL6" s="21">
        <f t="shared" si="5"/>
        <v>0</v>
      </c>
      <c r="AM6" s="21">
        <f t="shared" si="5"/>
        <v>0</v>
      </c>
      <c r="AN6" s="22">
        <f t="shared" si="5"/>
        <v>0.28999999999999998</v>
      </c>
      <c r="AO6" s="22">
        <f t="shared" si="5"/>
        <v>0.25</v>
      </c>
      <c r="AP6" s="22">
        <f t="shared" si="5"/>
        <v>0.13</v>
      </c>
      <c r="AQ6" s="21">
        <f t="shared" si="5"/>
        <v>0</v>
      </c>
      <c r="AR6" s="21">
        <f t="shared" si="5"/>
        <v>0</v>
      </c>
      <c r="AS6" s="21" t="str">
        <f>IF(AS7="","",IF(AS7="-","【-】","【"&amp;SUBSTITUTE(TEXT(AS7,"#,##0.00"),"-","△")&amp;"】"))</f>
        <v>【1.61】</v>
      </c>
      <c r="AT6" s="22">
        <f>IF(AT7="",NA(),AT7)</f>
        <v>552.61</v>
      </c>
      <c r="AU6" s="22">
        <f t="shared" ref="AU6:BC6" si="6">IF(AU7="",NA(),AU7)</f>
        <v>483.89</v>
      </c>
      <c r="AV6" s="22">
        <f t="shared" si="6"/>
        <v>556.80999999999995</v>
      </c>
      <c r="AW6" s="22">
        <f t="shared" si="6"/>
        <v>663.55</v>
      </c>
      <c r="AX6" s="22">
        <f t="shared" si="6"/>
        <v>621.87</v>
      </c>
      <c r="AY6" s="22">
        <f t="shared" si="6"/>
        <v>306.08</v>
      </c>
      <c r="AZ6" s="22">
        <f t="shared" si="6"/>
        <v>306.14999999999998</v>
      </c>
      <c r="BA6" s="22">
        <f t="shared" si="6"/>
        <v>297.54000000000002</v>
      </c>
      <c r="BB6" s="22">
        <f t="shared" si="6"/>
        <v>289.44</v>
      </c>
      <c r="BC6" s="22">
        <f t="shared" si="6"/>
        <v>355.75</v>
      </c>
      <c r="BD6" s="21" t="str">
        <f>IF(BD7="","",IF(BD7="-","【-】","【"&amp;SUBSTITUTE(TEXT(BD7,"#,##0.00"),"-","△")&amp;"】"))</f>
        <v>【239.69】</v>
      </c>
      <c r="BE6" s="22">
        <f>IF(BE7="",NA(),BE7)</f>
        <v>618.87</v>
      </c>
      <c r="BF6" s="22">
        <f t="shared" ref="BF6:BN6" si="7">IF(BF7="",NA(),BF7)</f>
        <v>718.1</v>
      </c>
      <c r="BG6" s="22">
        <f t="shared" si="7"/>
        <v>759.44</v>
      </c>
      <c r="BH6" s="22">
        <f t="shared" si="7"/>
        <v>718.98</v>
      </c>
      <c r="BI6" s="22">
        <f t="shared" si="7"/>
        <v>726.25</v>
      </c>
      <c r="BJ6" s="22">
        <f t="shared" si="7"/>
        <v>294.66000000000003</v>
      </c>
      <c r="BK6" s="22">
        <f t="shared" si="7"/>
        <v>285.27</v>
      </c>
      <c r="BL6" s="22">
        <f t="shared" si="7"/>
        <v>294.73</v>
      </c>
      <c r="BM6" s="22">
        <f t="shared" si="7"/>
        <v>301.23</v>
      </c>
      <c r="BN6" s="22">
        <f t="shared" si="7"/>
        <v>222.45</v>
      </c>
      <c r="BO6" s="21" t="str">
        <f>IF(BO7="","",IF(BO7="-","【-】","【"&amp;SUBSTITUTE(TEXT(BO7,"#,##0.00"),"-","△")&amp;"】"))</f>
        <v>【264.86】</v>
      </c>
      <c r="BP6" s="22">
        <f>IF(BP7="",NA(),BP7)</f>
        <v>121.09</v>
      </c>
      <c r="BQ6" s="22">
        <f t="shared" ref="BQ6:BY6" si="8">IF(BQ7="",NA(),BQ7)</f>
        <v>100.85</v>
      </c>
      <c r="BR6" s="22">
        <f t="shared" si="8"/>
        <v>92.1</v>
      </c>
      <c r="BS6" s="22">
        <f t="shared" si="8"/>
        <v>105.63</v>
      </c>
      <c r="BT6" s="22">
        <f t="shared" si="8"/>
        <v>105.5</v>
      </c>
      <c r="BU6" s="22">
        <f t="shared" si="8"/>
        <v>103.75</v>
      </c>
      <c r="BV6" s="22">
        <f t="shared" si="8"/>
        <v>105.3</v>
      </c>
      <c r="BW6" s="22">
        <f t="shared" si="8"/>
        <v>99.41</v>
      </c>
      <c r="BX6" s="22">
        <f t="shared" si="8"/>
        <v>101.11</v>
      </c>
      <c r="BY6" s="22">
        <f t="shared" si="8"/>
        <v>100.33</v>
      </c>
      <c r="BZ6" s="21" t="str">
        <f>IF(BZ7="","",IF(BZ7="-","【-】","【"&amp;SUBSTITUTE(TEXT(BZ7,"#,##0.00"),"-","△")&amp;"】"))</f>
        <v>【97.59】</v>
      </c>
      <c r="CA6" s="22">
        <f>IF(CA7="",NA(),CA7)</f>
        <v>151.9</v>
      </c>
      <c r="CB6" s="22">
        <f t="shared" ref="CB6:CJ6" si="9">IF(CB7="",NA(),CB7)</f>
        <v>182.95</v>
      </c>
      <c r="CC6" s="22">
        <f t="shared" si="9"/>
        <v>188.49</v>
      </c>
      <c r="CD6" s="22">
        <f t="shared" si="9"/>
        <v>175.69</v>
      </c>
      <c r="CE6" s="22">
        <f t="shared" si="9"/>
        <v>175.94</v>
      </c>
      <c r="CF6" s="22">
        <f t="shared" si="9"/>
        <v>159.93</v>
      </c>
      <c r="CG6" s="22">
        <f t="shared" si="9"/>
        <v>162.77000000000001</v>
      </c>
      <c r="CH6" s="22">
        <f t="shared" si="9"/>
        <v>170.87</v>
      </c>
      <c r="CI6" s="22">
        <f t="shared" si="9"/>
        <v>171.09</v>
      </c>
      <c r="CJ6" s="22">
        <f t="shared" si="9"/>
        <v>169.31</v>
      </c>
      <c r="CK6" s="21" t="str">
        <f>IF(CK7="","",IF(CK7="-","【-】","【"&amp;SUBSTITUTE(TEXT(CK7,"#,##0.00"),"-","△")&amp;"】"))</f>
        <v>【181.66】</v>
      </c>
      <c r="CL6" s="22">
        <f>IF(CL7="",NA(),CL7)</f>
        <v>84.8</v>
      </c>
      <c r="CM6" s="22">
        <f t="shared" ref="CM6:CU6" si="10">IF(CM7="",NA(),CM7)</f>
        <v>84</v>
      </c>
      <c r="CN6" s="22">
        <f t="shared" si="10"/>
        <v>82.37</v>
      </c>
      <c r="CO6" s="22">
        <f t="shared" si="10"/>
        <v>81.16</v>
      </c>
      <c r="CP6" s="22">
        <f t="shared" si="10"/>
        <v>81.27</v>
      </c>
      <c r="CQ6" s="22">
        <f t="shared" si="10"/>
        <v>63.12</v>
      </c>
      <c r="CR6" s="22">
        <f t="shared" si="10"/>
        <v>62.57</v>
      </c>
      <c r="CS6" s="22">
        <f t="shared" si="10"/>
        <v>61.56</v>
      </c>
      <c r="CT6" s="22">
        <f t="shared" si="10"/>
        <v>60.84</v>
      </c>
      <c r="CU6" s="22">
        <f t="shared" si="10"/>
        <v>62.69</v>
      </c>
      <c r="CV6" s="21" t="str">
        <f>IF(CV7="","",IF(CV7="-","【-】","【"&amp;SUBSTITUTE(TEXT(CV7,"#,##0.00"),"-","△")&amp;"】"))</f>
        <v>【60.21】</v>
      </c>
      <c r="CW6" s="22">
        <f>IF(CW7="",NA(),CW7)</f>
        <v>89.15</v>
      </c>
      <c r="CX6" s="22">
        <f t="shared" ref="CX6:DF6" si="11">IF(CX7="",NA(),CX7)</f>
        <v>90.09</v>
      </c>
      <c r="CY6" s="22">
        <f t="shared" si="11"/>
        <v>91.6</v>
      </c>
      <c r="CZ6" s="22">
        <f t="shared" si="11"/>
        <v>92.12</v>
      </c>
      <c r="DA6" s="22">
        <f t="shared" si="11"/>
        <v>91.27</v>
      </c>
      <c r="DB6" s="22">
        <f t="shared" si="11"/>
        <v>90.09</v>
      </c>
      <c r="DC6" s="22">
        <f t="shared" si="11"/>
        <v>90.21</v>
      </c>
      <c r="DD6" s="22">
        <f t="shared" si="11"/>
        <v>90.11</v>
      </c>
      <c r="DE6" s="22">
        <f t="shared" si="11"/>
        <v>89.73</v>
      </c>
      <c r="DF6" s="22">
        <f t="shared" si="11"/>
        <v>88.32</v>
      </c>
      <c r="DG6" s="21" t="str">
        <f>IF(DG7="","",IF(DG7="-","【-】","【"&amp;SUBSTITUTE(TEXT(DG7,"#,##0.00"),"-","△")&amp;"】"))</f>
        <v>【89.21】</v>
      </c>
      <c r="DH6" s="22">
        <f>IF(DH7="",NA(),DH7)</f>
        <v>51.3</v>
      </c>
      <c r="DI6" s="22">
        <f t="shared" ref="DI6:DQ6" si="12">IF(DI7="",NA(),DI7)</f>
        <v>38.96</v>
      </c>
      <c r="DJ6" s="22">
        <f t="shared" si="12"/>
        <v>40.630000000000003</v>
      </c>
      <c r="DK6" s="22">
        <f t="shared" si="12"/>
        <v>42.52</v>
      </c>
      <c r="DL6" s="22">
        <f t="shared" si="12"/>
        <v>44.09</v>
      </c>
      <c r="DM6" s="22">
        <f t="shared" si="12"/>
        <v>50.31</v>
      </c>
      <c r="DN6" s="22">
        <f t="shared" si="12"/>
        <v>50.74</v>
      </c>
      <c r="DO6" s="22">
        <f t="shared" si="12"/>
        <v>51.49</v>
      </c>
      <c r="DP6" s="22">
        <f t="shared" si="12"/>
        <v>51.94</v>
      </c>
      <c r="DQ6" s="22">
        <f t="shared" si="12"/>
        <v>52.55</v>
      </c>
      <c r="DR6" s="21" t="str">
        <f>IF(DR7="","",IF(DR7="-","【-】","【"&amp;SUBSTITUTE(TEXT(DR7,"#,##0.00"),"-","△")&amp;"】"))</f>
        <v>【52.41】</v>
      </c>
      <c r="DS6" s="22">
        <f>IF(DS7="",NA(),DS7)</f>
        <v>19.79</v>
      </c>
      <c r="DT6" s="22">
        <f t="shared" ref="DT6:EB6" si="13">IF(DT7="",NA(),DT7)</f>
        <v>21.08</v>
      </c>
      <c r="DU6" s="22">
        <f t="shared" si="13"/>
        <v>24.66</v>
      </c>
      <c r="DV6" s="22">
        <f t="shared" si="13"/>
        <v>25.86</v>
      </c>
      <c r="DW6" s="22">
        <f t="shared" si="13"/>
        <v>26.83</v>
      </c>
      <c r="DX6" s="22">
        <f t="shared" si="13"/>
        <v>21.34</v>
      </c>
      <c r="DY6" s="22">
        <f t="shared" si="13"/>
        <v>23.27</v>
      </c>
      <c r="DZ6" s="22">
        <f t="shared" si="13"/>
        <v>25.18</v>
      </c>
      <c r="EA6" s="22">
        <f t="shared" si="13"/>
        <v>26.52</v>
      </c>
      <c r="EB6" s="22">
        <f t="shared" si="13"/>
        <v>25.85</v>
      </c>
      <c r="EC6" s="21" t="str">
        <f>IF(EC7="","",IF(EC7="-","【-】","【"&amp;SUBSTITUTE(TEXT(EC7,"#,##0.00"),"-","△")&amp;"】"))</f>
        <v>【26.78】</v>
      </c>
      <c r="ED6" s="22">
        <f>IF(ED7="",NA(),ED7)</f>
        <v>0.36</v>
      </c>
      <c r="EE6" s="22">
        <f t="shared" ref="EE6:EM6" si="14">IF(EE7="",NA(),EE7)</f>
        <v>0.48</v>
      </c>
      <c r="EF6" s="22">
        <f t="shared" si="14"/>
        <v>0.64</v>
      </c>
      <c r="EG6" s="22">
        <f t="shared" si="14"/>
        <v>0.62</v>
      </c>
      <c r="EH6" s="21">
        <f t="shared" si="14"/>
        <v>0.62</v>
      </c>
      <c r="EI6" s="22">
        <f t="shared" si="14"/>
        <v>0.69</v>
      </c>
      <c r="EJ6" s="22">
        <f t="shared" si="14"/>
        <v>0.69</v>
      </c>
      <c r="EK6" s="22">
        <f t="shared" si="14"/>
        <v>0.67</v>
      </c>
      <c r="EL6" s="22">
        <f t="shared" si="14"/>
        <v>0.61</v>
      </c>
      <c r="EM6" s="22">
        <f t="shared" si="14"/>
        <v>0.56999999999999995</v>
      </c>
      <c r="EN6" s="21" t="str">
        <f>IF(EN7="","",IF(EN7="-","【-】","【"&amp;SUBSTITUTE(TEXT(EN7,"#,##0.00"),"-","△")&amp;"】"))</f>
        <v>【0.59】</v>
      </c>
    </row>
    <row r="7" spans="1:144" s="23" customFormat="1" x14ac:dyDescent="0.15">
      <c r="A7" s="15"/>
      <c r="B7" s="24">
        <v>2024</v>
      </c>
      <c r="C7" s="24">
        <v>82210</v>
      </c>
      <c r="D7" s="24">
        <v>46</v>
      </c>
      <c r="E7" s="24">
        <v>1</v>
      </c>
      <c r="F7" s="24">
        <v>0</v>
      </c>
      <c r="G7" s="24">
        <v>1</v>
      </c>
      <c r="H7" s="24" t="s">
        <v>93</v>
      </c>
      <c r="I7" s="24" t="s">
        <v>94</v>
      </c>
      <c r="J7" s="24" t="s">
        <v>95</v>
      </c>
      <c r="K7" s="24" t="s">
        <v>96</v>
      </c>
      <c r="L7" s="24" t="s">
        <v>97</v>
      </c>
      <c r="M7" s="24" t="s">
        <v>98</v>
      </c>
      <c r="N7" s="25" t="s">
        <v>99</v>
      </c>
      <c r="O7" s="25">
        <v>46.52</v>
      </c>
      <c r="P7" s="25">
        <v>97.86</v>
      </c>
      <c r="Q7" s="25">
        <v>3162</v>
      </c>
      <c r="R7" s="25">
        <v>154647</v>
      </c>
      <c r="S7" s="25">
        <v>101.02</v>
      </c>
      <c r="T7" s="25">
        <v>1530.86</v>
      </c>
      <c r="U7" s="25">
        <v>149251</v>
      </c>
      <c r="V7" s="25">
        <v>101.02</v>
      </c>
      <c r="W7" s="25">
        <v>1477.44</v>
      </c>
      <c r="X7" s="25">
        <v>128.09</v>
      </c>
      <c r="Y7" s="25">
        <v>107.93</v>
      </c>
      <c r="Z7" s="25">
        <v>107.04</v>
      </c>
      <c r="AA7" s="25">
        <v>113.27</v>
      </c>
      <c r="AB7" s="25">
        <v>113.46</v>
      </c>
      <c r="AC7" s="25">
        <v>112.36</v>
      </c>
      <c r="AD7" s="25">
        <v>112.26</v>
      </c>
      <c r="AE7" s="25">
        <v>110.04</v>
      </c>
      <c r="AF7" s="25">
        <v>109.67</v>
      </c>
      <c r="AG7" s="25">
        <v>108.49</v>
      </c>
      <c r="AH7" s="25">
        <v>107.26</v>
      </c>
      <c r="AI7" s="25">
        <v>0</v>
      </c>
      <c r="AJ7" s="25">
        <v>0</v>
      </c>
      <c r="AK7" s="25">
        <v>0</v>
      </c>
      <c r="AL7" s="25">
        <v>0</v>
      </c>
      <c r="AM7" s="25">
        <v>0</v>
      </c>
      <c r="AN7" s="25">
        <v>0.28999999999999998</v>
      </c>
      <c r="AO7" s="25">
        <v>0.25</v>
      </c>
      <c r="AP7" s="25">
        <v>0.13</v>
      </c>
      <c r="AQ7" s="25">
        <v>0</v>
      </c>
      <c r="AR7" s="25">
        <v>0</v>
      </c>
      <c r="AS7" s="25">
        <v>1.61</v>
      </c>
      <c r="AT7" s="25">
        <v>552.61</v>
      </c>
      <c r="AU7" s="25">
        <v>483.89</v>
      </c>
      <c r="AV7" s="25">
        <v>556.80999999999995</v>
      </c>
      <c r="AW7" s="25">
        <v>663.55</v>
      </c>
      <c r="AX7" s="25">
        <v>621.87</v>
      </c>
      <c r="AY7" s="25">
        <v>306.08</v>
      </c>
      <c r="AZ7" s="25">
        <v>306.14999999999998</v>
      </c>
      <c r="BA7" s="25">
        <v>297.54000000000002</v>
      </c>
      <c r="BB7" s="25">
        <v>289.44</v>
      </c>
      <c r="BC7" s="25">
        <v>355.75</v>
      </c>
      <c r="BD7" s="25">
        <v>239.69</v>
      </c>
      <c r="BE7" s="25">
        <v>618.87</v>
      </c>
      <c r="BF7" s="25">
        <v>718.1</v>
      </c>
      <c r="BG7" s="25">
        <v>759.44</v>
      </c>
      <c r="BH7" s="25">
        <v>718.98</v>
      </c>
      <c r="BI7" s="25">
        <v>726.25</v>
      </c>
      <c r="BJ7" s="25">
        <v>294.66000000000003</v>
      </c>
      <c r="BK7" s="25">
        <v>285.27</v>
      </c>
      <c r="BL7" s="25">
        <v>294.73</v>
      </c>
      <c r="BM7" s="25">
        <v>301.23</v>
      </c>
      <c r="BN7" s="25">
        <v>222.45</v>
      </c>
      <c r="BO7" s="25">
        <v>264.86</v>
      </c>
      <c r="BP7" s="25">
        <v>121.09</v>
      </c>
      <c r="BQ7" s="25">
        <v>100.85</v>
      </c>
      <c r="BR7" s="25">
        <v>92.1</v>
      </c>
      <c r="BS7" s="25">
        <v>105.63</v>
      </c>
      <c r="BT7" s="25">
        <v>105.5</v>
      </c>
      <c r="BU7" s="25">
        <v>103.75</v>
      </c>
      <c r="BV7" s="25">
        <v>105.3</v>
      </c>
      <c r="BW7" s="25">
        <v>99.41</v>
      </c>
      <c r="BX7" s="25">
        <v>101.11</v>
      </c>
      <c r="BY7" s="25">
        <v>100.33</v>
      </c>
      <c r="BZ7" s="25">
        <v>97.59</v>
      </c>
      <c r="CA7" s="25">
        <v>151.9</v>
      </c>
      <c r="CB7" s="25">
        <v>182.95</v>
      </c>
      <c r="CC7" s="25">
        <v>188.49</v>
      </c>
      <c r="CD7" s="25">
        <v>175.69</v>
      </c>
      <c r="CE7" s="25">
        <v>175.94</v>
      </c>
      <c r="CF7" s="25">
        <v>159.93</v>
      </c>
      <c r="CG7" s="25">
        <v>162.77000000000001</v>
      </c>
      <c r="CH7" s="25">
        <v>170.87</v>
      </c>
      <c r="CI7" s="25">
        <v>171.09</v>
      </c>
      <c r="CJ7" s="25">
        <v>169.31</v>
      </c>
      <c r="CK7" s="25">
        <v>181.66</v>
      </c>
      <c r="CL7" s="25">
        <v>84.8</v>
      </c>
      <c r="CM7" s="25">
        <v>84</v>
      </c>
      <c r="CN7" s="25">
        <v>82.37</v>
      </c>
      <c r="CO7" s="25">
        <v>81.16</v>
      </c>
      <c r="CP7" s="25">
        <v>81.27</v>
      </c>
      <c r="CQ7" s="25">
        <v>63.12</v>
      </c>
      <c r="CR7" s="25">
        <v>62.57</v>
      </c>
      <c r="CS7" s="25">
        <v>61.56</v>
      </c>
      <c r="CT7" s="25">
        <v>60.84</v>
      </c>
      <c r="CU7" s="25">
        <v>62.69</v>
      </c>
      <c r="CV7" s="25">
        <v>60.21</v>
      </c>
      <c r="CW7" s="25">
        <v>89.15</v>
      </c>
      <c r="CX7" s="25">
        <v>90.09</v>
      </c>
      <c r="CY7" s="25">
        <v>91.6</v>
      </c>
      <c r="CZ7" s="25">
        <v>92.12</v>
      </c>
      <c r="DA7" s="25">
        <v>91.27</v>
      </c>
      <c r="DB7" s="25">
        <v>90.09</v>
      </c>
      <c r="DC7" s="25">
        <v>90.21</v>
      </c>
      <c r="DD7" s="25">
        <v>90.11</v>
      </c>
      <c r="DE7" s="25">
        <v>89.73</v>
      </c>
      <c r="DF7" s="25">
        <v>88.32</v>
      </c>
      <c r="DG7" s="25">
        <v>89.21</v>
      </c>
      <c r="DH7" s="25">
        <v>51.3</v>
      </c>
      <c r="DI7" s="25">
        <v>38.96</v>
      </c>
      <c r="DJ7" s="25">
        <v>40.630000000000003</v>
      </c>
      <c r="DK7" s="25">
        <v>42.52</v>
      </c>
      <c r="DL7" s="25">
        <v>44.09</v>
      </c>
      <c r="DM7" s="25">
        <v>50.31</v>
      </c>
      <c r="DN7" s="25">
        <v>50.74</v>
      </c>
      <c r="DO7" s="25">
        <v>51.49</v>
      </c>
      <c r="DP7" s="25">
        <v>51.94</v>
      </c>
      <c r="DQ7" s="25">
        <v>52.55</v>
      </c>
      <c r="DR7" s="25">
        <v>52.41</v>
      </c>
      <c r="DS7" s="25">
        <v>19.79</v>
      </c>
      <c r="DT7" s="25">
        <v>21.08</v>
      </c>
      <c r="DU7" s="25">
        <v>24.66</v>
      </c>
      <c r="DV7" s="25">
        <v>25.86</v>
      </c>
      <c r="DW7" s="25">
        <v>26.83</v>
      </c>
      <c r="DX7" s="25">
        <v>21.34</v>
      </c>
      <c r="DY7" s="25">
        <v>23.27</v>
      </c>
      <c r="DZ7" s="25">
        <v>25.18</v>
      </c>
      <c r="EA7" s="25">
        <v>26.52</v>
      </c>
      <c r="EB7" s="25">
        <v>25.85</v>
      </c>
      <c r="EC7" s="25">
        <v>26.78</v>
      </c>
      <c r="ED7" s="25">
        <v>0.36</v>
      </c>
      <c r="EE7" s="25">
        <v>0.48</v>
      </c>
      <c r="EF7" s="25">
        <v>0.64</v>
      </c>
      <c r="EG7" s="25">
        <v>0.62</v>
      </c>
      <c r="EH7" s="25">
        <v>0.62</v>
      </c>
      <c r="EI7" s="25">
        <v>0.69</v>
      </c>
      <c r="EJ7" s="25">
        <v>0.69</v>
      </c>
      <c r="EK7" s="25">
        <v>0.67</v>
      </c>
      <c r="EL7" s="25">
        <v>0.61</v>
      </c>
      <c r="EM7" s="25">
        <v>0.56999999999999995</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2026-01-28T08:09:20Z</cp:lastPrinted>
  <dcterms:created xsi:type="dcterms:W3CDTF">2025-12-12T09:12:57Z</dcterms:created>
  <dcterms:modified xsi:type="dcterms:W3CDTF">2026-02-26T06:48:12Z</dcterms:modified>
  <cp:category/>
</cp:coreProperties>
</file>