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010_水道（簡水含む）\"/>
    </mc:Choice>
  </mc:AlternateContent>
  <xr:revisionPtr revIDLastSave="0" documentId="8_{2B24334C-3462-4C99-8276-5088625D72B5}" xr6:coauthVersionLast="47" xr6:coauthVersionMax="47" xr10:uidLastSave="{00000000-0000-0000-0000-000000000000}"/>
  <workbookProtection workbookAlgorithmName="SHA-512" workbookHashValue="yylB+x76CU/nJumo/yWccYSZEf4jSyUUIZ1ATz5I9cDvChu4zY8x6Oq2CsAxeWbbgpaBbDcX9Y7w6mx+WU3BxA==" workbookSaltValue="Q/LGw7kk5/WAe+JTVDVwhA==" workbookSpinCount="100000" lockStructure="1"/>
  <bookViews>
    <workbookView xWindow="2037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BB8" i="4" s="1"/>
  <c r="S6" i="5"/>
  <c r="AT8" i="4" s="1"/>
  <c r="R6" i="5"/>
  <c r="AL8" i="4" s="1"/>
  <c r="Q6" i="5"/>
  <c r="P6" i="5"/>
  <c r="P10" i="4" s="1"/>
  <c r="O6" i="5"/>
  <c r="I10" i="4" s="1"/>
  <c r="N6" i="5"/>
  <c r="B10" i="4" s="1"/>
  <c r="M6" i="5"/>
  <c r="L6" i="5"/>
  <c r="W8" i="4" s="1"/>
  <c r="K6" i="5"/>
  <c r="P8" i="4" s="1"/>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F85" i="4"/>
  <c r="AL10" i="4"/>
  <c r="W10" i="4"/>
  <c r="AD8" i="4"/>
  <c r="B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<sst xmlns="http://schemas.openxmlformats.org/spreadsheetml/2006/main" count="228" uniqueCount="112">
  <si>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</si>
  <si>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</si>
  <si>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</si>
  <si>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</si>
  <si>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</si>
  <si>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</si>
  <si>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</si>
  <si>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</si>
  <si>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</si>
  <si>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</si>
  <si>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</si>
  <si>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</si>
  <si>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</si>
  <si>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</si>
  <si>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</si>
  <si>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</si>
  <si>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</si>
  <si>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</si>
  <si>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</si>
  <si>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</si>
  <si>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</si>
  <si>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</si>
  <si>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</si>
  <si>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</si>
  <si>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</si>
  <si>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</si>
  <si>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</si>
  <si>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</si>
  <si>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</si>
  <si>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</si>
  <si>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</si>
  <si>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</si>
  <si>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</si>
  <si>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</si>
  <si>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</si>
  <si>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</si>
  <si>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</si>
  <si>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</si>
  <si>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</si>
  <si>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</si>
  <si>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</si>
  <si>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</si>
  <si>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</si>
  <si>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</si>
  <si>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</si>
  <si>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</si>
  <si>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</si>
  <si>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</si>
  <si>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</si>
  <si>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</si>
  <si>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</si>
  <si>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</si>
  <si>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</si>
  <si>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</si>
  <si>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</si>
  <si>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</si>
  <si>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</si>
  <si>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</si>
  <si>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</si>
  <si>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</si>
  <si>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</si>
  <si>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</si>
  <si>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</si>
  <si>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</si>
  <si>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</si>
  <si>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</si>
  <si>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</si>
  <si>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</si>
  <si>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</si>
  <si>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</si>
  <si>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</si>
  <si>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</si>
  <si>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</si>
  <si>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</si>
  <si>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</si>
  <si>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</si>
  <si>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</si>
  <si>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</si>
  <si>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</si>
  <si>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</si>
  <si>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</si>
  <si>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</si>
  <si>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</si>
  <si>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</si>
  <si>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</si>
  <si>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</si>
  <si>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</si>
  <si>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</si>
  <si>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</si>
  <si>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</si>
  <si>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</si>
  <si>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</si>
  <si>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つくば市</t>
  </si>
  <si>
    <t>法適用</t>
  </si>
  <si>
    <t>水道事業</t>
  </si>
  <si>
    <t>末端給水事業</t>
  </si>
  <si>
    <t>A2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</si>
  <si>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</si>
  <si>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</si>
  <si>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</si>
  <si>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</si>
  <si>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</si>
  <si>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</si>
  <si>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</si>
  <si>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</si>
  <si>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</si>
  <si>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</si>
  <si>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</si>
  <si>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</si>
  <si>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既存施設の減価償却費は増加していますが、老朽施設等更新や管路新規整備を進めたことに伴い償却資産の帳簿原価も増加したため、比率は減少しました。
②管路経年化率
　法定耐用年数を経過した管路延長が増加したため比率が上昇しました。
③管路更新率
　類似団体平均値と比較すると低い数値となっています。老朽管路更新事業は計画的に進めていますが、水道未普及地域解消事業も並行して進めており市内の総管路延長が増加していることから、比率が横ばいとなっています。</t>
    <rPh sb="49" eb="50">
      <t>スス</t>
    </rPh>
    <rPh sb="77" eb="79">
      <t>ゲンショウ</t>
    </rPh>
    <rPh sb="119" eb="121">
      <t>ジョウショウ</t>
    </rPh>
    <rPh sb="150" eb="152">
      <t>スウチ</t>
    </rPh>
    <phoneticPr fontId="4"/>
  </si>
  <si>
    <t>　令和６年度は、前年度に引き続き経常収支比率及び料金回収率が100％を超え、黒字経営を維持することができました。本市は人口が増加傾向にあり、水道未普及地域解消事業を進めていることから給水人口についても当面は増加することが見込まれます。
　しかし、老朽化の状況を示す指標を見ても年々老朽化が進んでいることから、今後も更新需要の増大が予想されます。また、公営企業に携わる人材は、現状では維持できているものの、今後も安定した人材確保のための技術継承や人材育成を積極的に行う必要があります。
　近年の物価高騰による営業費用の増加や老朽化施設更新のための財源確保などに対応するため、令和７年度に料金改定を実施します。今後も、水道水の安定供給のために、経営戦略に基づいた事業運営に努めていきます。</t>
    <rPh sb="22" eb="23">
      <t>オヨ</t>
    </rPh>
    <rPh sb="123" eb="124">
      <t>ロウ</t>
    </rPh>
    <rPh sb="127" eb="129">
      <t>ジョウキョウ</t>
    </rPh>
    <rPh sb="135" eb="136">
      <t>ミ</t>
    </rPh>
    <rPh sb="140" eb="143">
      <t>ロウキュウカ</t>
    </rPh>
    <rPh sb="144" eb="145">
      <t>スス</t>
    </rPh>
    <rPh sb="154" eb="156">
      <t>コンゴ</t>
    </rPh>
    <rPh sb="157" eb="159">
      <t>コウシン</t>
    </rPh>
    <rPh sb="159" eb="161">
      <t>ジュヨウ</t>
    </rPh>
    <rPh sb="162" eb="164">
      <t>ゾウダイ</t>
    </rPh>
    <rPh sb="165" eb="167">
      <t>ヨソウ</t>
    </rPh>
    <rPh sb="175" eb="177">
      <t>コウエイ</t>
    </rPh>
    <rPh sb="177" eb="179">
      <t>キギョウ</t>
    </rPh>
    <rPh sb="180" eb="181">
      <t>タズサ</t>
    </rPh>
    <rPh sb="183" eb="185">
      <t>ジンザイ</t>
    </rPh>
    <rPh sb="187" eb="189">
      <t>ゲンジョウ</t>
    </rPh>
    <rPh sb="191" eb="193">
      <t>イジ</t>
    </rPh>
    <rPh sb="307" eb="309">
      <t>スイドウ</t>
    </rPh>
    <rPh sb="309" eb="310">
      <t>ミズ</t>
    </rPh>
    <phoneticPr fontId="4"/>
  </si>
  <si>
    <r>
      <rPr>
        <sz val="11"/>
        <rFont val="ＭＳ ゴシック"/>
        <family val="3"/>
        <charset val="128"/>
      </rPr>
      <t>①経常収支比率　⑤料金回収率　⑥給水原価
　経常収支比率及び料金回収率は、前年度より低下したものの、類似団体平均よりも高い数値となっています。低下した主な要因は、労務単価や資材価格の高騰に伴う費用の増加により給水原価が上昇したためです。</t>
    </r>
    <r>
      <rPr>
        <sz val="11"/>
        <color rgb="FFFF0000"/>
        <rFont val="ＭＳ ゴシック"/>
        <family val="3"/>
        <charset val="128"/>
      </rPr>
      <t xml:space="preserve">
</t>
    </r>
    <r>
      <rPr>
        <sz val="11"/>
        <rFont val="ＭＳ ゴシック"/>
        <family val="3"/>
        <charset val="128"/>
      </rPr>
      <t>③流動比率
　流動比率は、前年度より低下しましたが、給水人口増加に伴う給水収益の増加などの要因により現金預金等の流動資産が増加傾向にあることから改善傾向にあります。
④企業債残高対給水収益比率
　企業債を活用し水道未普及地域解消事業を積極的に進めたことに伴い企業債残高が増加したため比率も増加しました。比率が増加傾向にあるため、過度な投資にならないよう注視する必要があります。
⑦施設利用率
　TX沿線開発地区や研究学園地区など、給水人口の増加により一日平均配水量も増加したため、施設利用率は上昇しました。
⑧有収率
　有収率は、漏水件数の減少などの要因により、前年度より高い数値となりました。</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</si>
</sst>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0.13</c:v>
                </c:pt>
                <c:pt idx="1">
                  <c:v>0.15</c:v>
                </c:pt>
                <c:pt idx="2">
                  <c:v>0.14000000000000001</c:v>
                </c:pt>
                <c:pt idx="3">
                  <c:v>0.13</c:v>
                </c:pt>
                <c:pt idx="4">
                  <c:v>0.14000000000000001</c:v>
                </c:pt>
              </c:numCache>
            </c:numRef>
          </c:val>
          <c:extLst>
            <c:ext xmlns:c16="http://schemas.microsoft.com/office/drawing/2014/chart" uri="{C3380CC4-5D6E-409C-BE32-E72D297353CC}">
              <c16:uniqueId val="{00000000-4B70-465B-A7F6-5ED3E4188A1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0.69</c:v>
                </c:pt>
                <c:pt idx="2">
                  <c:v>0.67</c:v>
                </c:pt>
                <c:pt idx="3">
                  <c:v>0.61</c:v>
                </c:pt>
                <c:pt idx="4">
                  <c:v>0.57999999999999996</c:v>
                </c:pt>
              </c:numCache>
            </c:numRef>
          </c:val>
          <c:smooth val="0"/>
          <c:extLst>
            <c:ext xmlns:c16="http://schemas.microsoft.com/office/drawing/2014/chart" uri="{C3380CC4-5D6E-409C-BE32-E72D297353CC}">
              <c16:uniqueId val="{00000001-4B70-465B-A7F6-5ED3E4188A1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65.23</c:v>
                </c:pt>
                <c:pt idx="1">
                  <c:v>66.11</c:v>
                </c:pt>
                <c:pt idx="2">
                  <c:v>66.930000000000007</c:v>
                </c:pt>
                <c:pt idx="3">
                  <c:v>68.7</c:v>
                </c:pt>
                <c:pt idx="4">
                  <c:v>69.73</c:v>
                </c:pt>
              </c:numCache>
            </c:numRef>
          </c:val>
          <c:extLst>
            <c:ext xmlns:c16="http://schemas.microsoft.com/office/drawing/2014/chart" uri="{C3380CC4-5D6E-409C-BE32-E72D297353CC}">
              <c16:uniqueId val="{00000000-F8E2-4E13-9595-13C730581CD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63.12</c:v>
                </c:pt>
                <c:pt idx="1">
                  <c:v>62.57</c:v>
                </c:pt>
                <c:pt idx="2">
                  <c:v>61.56</c:v>
                </c:pt>
                <c:pt idx="3">
                  <c:v>60.84</c:v>
                </c:pt>
                <c:pt idx="4">
                  <c:v>60.8</c:v>
                </c:pt>
              </c:numCache>
            </c:numRef>
          </c:val>
          <c:smooth val="0"/>
          <c:extLst>
            <c:ext xmlns:c16="http://schemas.microsoft.com/office/drawing/2014/chart" uri="{C3380CC4-5D6E-409C-BE32-E72D297353CC}">
              <c16:uniqueId val="{00000001-F8E2-4E13-9595-13C730581CD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92.24</c:v>
                </c:pt>
                <c:pt idx="1">
                  <c:v>92.71</c:v>
                </c:pt>
                <c:pt idx="2">
                  <c:v>92.67</c:v>
                </c:pt>
                <c:pt idx="3">
                  <c:v>91.45</c:v>
                </c:pt>
                <c:pt idx="4">
                  <c:v>92.23</c:v>
                </c:pt>
              </c:numCache>
            </c:numRef>
          </c:val>
          <c:extLst>
            <c:ext xmlns:c16="http://schemas.microsoft.com/office/drawing/2014/chart" uri="{C3380CC4-5D6E-409C-BE32-E72D297353CC}">
              <c16:uniqueId val="{00000000-AE6E-40B7-A8AD-7D4128345A4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90.09</c:v>
                </c:pt>
                <c:pt idx="1">
                  <c:v>90.21</c:v>
                </c:pt>
                <c:pt idx="2">
                  <c:v>90.11</c:v>
                </c:pt>
                <c:pt idx="3">
                  <c:v>89.73</c:v>
                </c:pt>
                <c:pt idx="4">
                  <c:v>89.86</c:v>
                </c:pt>
              </c:numCache>
            </c:numRef>
          </c:val>
          <c:smooth val="0"/>
          <c:extLst>
            <c:ext xmlns:c16="http://schemas.microsoft.com/office/drawing/2014/chart" uri="{C3380CC4-5D6E-409C-BE32-E72D297353CC}">
              <c16:uniqueId val="{00000001-AE6E-40B7-A8AD-7D4128345A4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113.97</c:v>
                </c:pt>
                <c:pt idx="1">
                  <c:v>116.68</c:v>
                </c:pt>
                <c:pt idx="2">
                  <c:v>114.54</c:v>
                </c:pt>
                <c:pt idx="3">
                  <c:v>116.57</c:v>
                </c:pt>
                <c:pt idx="4">
                  <c:v>112.79</c:v>
                </c:pt>
              </c:numCache>
            </c:numRef>
          </c:val>
          <c:extLst>
            <c:ext xmlns:c16="http://schemas.microsoft.com/office/drawing/2014/chart" uri="{C3380CC4-5D6E-409C-BE32-E72D297353CC}">
              <c16:uniqueId val="{00000000-88FA-4C2C-98E9-32DB3ECEF5A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112.36</c:v>
                </c:pt>
                <c:pt idx="1">
                  <c:v>112.26</c:v>
                </c:pt>
                <c:pt idx="2">
                  <c:v>110.04</c:v>
                </c:pt>
                <c:pt idx="3">
                  <c:v>109.67</c:v>
                </c:pt>
                <c:pt idx="4">
                  <c:v>108.91</c:v>
                </c:pt>
              </c:numCache>
            </c:numRef>
          </c:val>
          <c:smooth val="0"/>
          <c:extLst>
            <c:ext xmlns:c16="http://schemas.microsoft.com/office/drawing/2014/chart" uri="{C3380CC4-5D6E-409C-BE32-E72D297353CC}">
              <c16:uniqueId val="{00000001-88FA-4C2C-98E9-32DB3ECEF5A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51.34</c:v>
                </c:pt>
                <c:pt idx="1">
                  <c:v>51</c:v>
                </c:pt>
                <c:pt idx="2">
                  <c:v>51.57</c:v>
                </c:pt>
                <c:pt idx="3">
                  <c:v>51.72</c:v>
                </c:pt>
                <c:pt idx="4">
                  <c:v>51.33</c:v>
                </c:pt>
              </c:numCache>
            </c:numRef>
          </c:val>
          <c:extLst>
            <c:ext xmlns:c16="http://schemas.microsoft.com/office/drawing/2014/chart" uri="{C3380CC4-5D6E-409C-BE32-E72D297353CC}">
              <c16:uniqueId val="{00000000-96F0-47FD-B748-C1443CB5362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50.31</c:v>
                </c:pt>
                <c:pt idx="1">
                  <c:v>50.74</c:v>
                </c:pt>
                <c:pt idx="2">
                  <c:v>51.49</c:v>
                </c:pt>
                <c:pt idx="3">
                  <c:v>51.94</c:v>
                </c:pt>
                <c:pt idx="4">
                  <c:v>52.46</c:v>
                </c:pt>
              </c:numCache>
            </c:numRef>
          </c:val>
          <c:smooth val="0"/>
          <c:extLst>
            <c:ext xmlns:c16="http://schemas.microsoft.com/office/drawing/2014/chart" uri="{C3380CC4-5D6E-409C-BE32-E72D297353CC}">
              <c16:uniqueId val="{00000001-96F0-47FD-B748-C1443CB5362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18.07</c:v>
                </c:pt>
                <c:pt idx="1">
                  <c:v>18.3</c:v>
                </c:pt>
                <c:pt idx="2">
                  <c:v>18.09</c:v>
                </c:pt>
                <c:pt idx="3">
                  <c:v>21.45</c:v>
                </c:pt>
                <c:pt idx="4">
                  <c:v>21.71</c:v>
                </c:pt>
              </c:numCache>
            </c:numRef>
          </c:val>
          <c:extLst>
            <c:ext xmlns:c16="http://schemas.microsoft.com/office/drawing/2014/chart" uri="{C3380CC4-5D6E-409C-BE32-E72D297353CC}">
              <c16:uniqueId val="{00000000-CB7A-45FF-AADB-D828E8C9062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21.34</c:v>
                </c:pt>
                <c:pt idx="1">
                  <c:v>23.27</c:v>
                </c:pt>
                <c:pt idx="2">
                  <c:v>25.18</c:v>
                </c:pt>
                <c:pt idx="3">
                  <c:v>26.52</c:v>
                </c:pt>
                <c:pt idx="4">
                  <c:v>28.4</c:v>
                </c:pt>
              </c:numCache>
            </c:numRef>
          </c:val>
          <c:smooth val="0"/>
          <c:extLst>
            <c:ext xmlns:c16="http://schemas.microsoft.com/office/drawing/2014/chart" uri="{C3380CC4-5D6E-409C-BE32-E72D297353CC}">
              <c16:uniqueId val="{00000001-CB7A-45FF-AADB-D828E8C9062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55E-4999-A9FA-B4C19AC61A9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0.28999999999999998</c:v>
                </c:pt>
                <c:pt idx="1">
                  <c:v>0.25</c:v>
                </c:pt>
                <c:pt idx="2">
                  <c:v>0.13</c:v>
                </c:pt>
                <c:pt idx="3" formatCode="#,##0.00;&quot;△&quot;#,##0.00">
                  <c:v>0</c:v>
                </c:pt>
                <c:pt idx="4">
                  <c:v>0.01</c:v>
                </c:pt>
              </c:numCache>
            </c:numRef>
          </c:val>
          <c:smooth val="0"/>
          <c:extLst>
            <c:ext xmlns:c16="http://schemas.microsoft.com/office/drawing/2014/chart" uri="{C3380CC4-5D6E-409C-BE32-E72D297353CC}">
              <c16:uniqueId val="{00000001-C55E-4999-A9FA-B4C19AC61A9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137.74</c:v>
                </c:pt>
                <c:pt idx="1">
                  <c:v>138.85</c:v>
                </c:pt>
                <c:pt idx="2">
                  <c:v>174.89</c:v>
                </c:pt>
                <c:pt idx="3">
                  <c:v>238.41</c:v>
                </c:pt>
                <c:pt idx="4">
                  <c:v>221.4</c:v>
                </c:pt>
              </c:numCache>
            </c:numRef>
          </c:val>
          <c:extLst>
            <c:ext xmlns:c16="http://schemas.microsoft.com/office/drawing/2014/chart" uri="{C3380CC4-5D6E-409C-BE32-E72D297353CC}">
              <c16:uniqueId val="{00000000-C072-450A-956D-7861A617C16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306.08</c:v>
                </c:pt>
                <c:pt idx="1">
                  <c:v>306.14999999999998</c:v>
                </c:pt>
                <c:pt idx="2">
                  <c:v>297.54000000000002</c:v>
                </c:pt>
                <c:pt idx="3">
                  <c:v>289.44</c:v>
                </c:pt>
                <c:pt idx="4">
                  <c:v>282.19</c:v>
                </c:pt>
              </c:numCache>
            </c:numRef>
          </c:val>
          <c:smooth val="0"/>
          <c:extLst>
            <c:ext xmlns:c16="http://schemas.microsoft.com/office/drawing/2014/chart" uri="{C3380CC4-5D6E-409C-BE32-E72D297353CC}">
              <c16:uniqueId val="{00000001-C072-450A-956D-7861A617C16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273.05</c:v>
                </c:pt>
                <c:pt idx="1">
                  <c:v>262.14</c:v>
                </c:pt>
                <c:pt idx="2">
                  <c:v>268.97000000000003</c:v>
                </c:pt>
                <c:pt idx="3">
                  <c:v>279.17</c:v>
                </c:pt>
                <c:pt idx="4">
                  <c:v>298.97000000000003</c:v>
                </c:pt>
              </c:numCache>
            </c:numRef>
          </c:val>
          <c:extLst>
            <c:ext xmlns:c16="http://schemas.microsoft.com/office/drawing/2014/chart" uri="{C3380CC4-5D6E-409C-BE32-E72D297353CC}">
              <c16:uniqueId val="{00000000-BB94-4B28-82AC-3EABFE4E66A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294.66000000000003</c:v>
                </c:pt>
                <c:pt idx="1">
                  <c:v>285.27</c:v>
                </c:pt>
                <c:pt idx="2">
                  <c:v>294.73</c:v>
                </c:pt>
                <c:pt idx="3">
                  <c:v>301.23</c:v>
                </c:pt>
                <c:pt idx="4">
                  <c:v>300.33</c:v>
                </c:pt>
              </c:numCache>
            </c:numRef>
          </c:val>
          <c:smooth val="0"/>
          <c:extLst>
            <c:ext xmlns:c16="http://schemas.microsoft.com/office/drawing/2014/chart" uri="{C3380CC4-5D6E-409C-BE32-E72D297353CC}">
              <c16:uniqueId val="{00000001-BB94-4B28-82AC-3EABFE4E66A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106.58</c:v>
                </c:pt>
                <c:pt idx="1">
                  <c:v>108.89</c:v>
                </c:pt>
                <c:pt idx="2">
                  <c:v>104.65</c:v>
                </c:pt>
                <c:pt idx="3">
                  <c:v>107.45</c:v>
                </c:pt>
                <c:pt idx="4">
                  <c:v>103.07</c:v>
                </c:pt>
              </c:numCache>
            </c:numRef>
          </c:val>
          <c:extLst>
            <c:ext xmlns:c16="http://schemas.microsoft.com/office/drawing/2014/chart" uri="{C3380CC4-5D6E-409C-BE32-E72D297353CC}">
              <c16:uniqueId val="{00000000-C264-4D3A-9BFB-471EB3BC6E6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103.75</c:v>
                </c:pt>
                <c:pt idx="1">
                  <c:v>105.3</c:v>
                </c:pt>
                <c:pt idx="2">
                  <c:v>99.41</c:v>
                </c:pt>
                <c:pt idx="3">
                  <c:v>101.11</c:v>
                </c:pt>
                <c:pt idx="4">
                  <c:v>102.03</c:v>
                </c:pt>
              </c:numCache>
            </c:numRef>
          </c:val>
          <c:smooth val="0"/>
          <c:extLst>
            <c:ext xmlns:c16="http://schemas.microsoft.com/office/drawing/2014/chart" uri="{C3380CC4-5D6E-409C-BE32-E72D297353CC}">
              <c16:uniqueId val="{00000001-C264-4D3A-9BFB-471EB3BC6E6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188.45</c:v>
                </c:pt>
                <c:pt idx="1">
                  <c:v>184</c:v>
                </c:pt>
                <c:pt idx="2">
                  <c:v>192.45</c:v>
                </c:pt>
                <c:pt idx="3">
                  <c:v>188.26</c:v>
                </c:pt>
                <c:pt idx="4">
                  <c:v>196.84</c:v>
                </c:pt>
              </c:numCache>
            </c:numRef>
          </c:val>
          <c:extLst>
            <c:ext xmlns:c16="http://schemas.microsoft.com/office/drawing/2014/chart" uri="{C3380CC4-5D6E-409C-BE32-E72D297353CC}">
              <c16:uniqueId val="{00000000-75AD-407C-BCC9-1D88A2A8D94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159.93</c:v>
                </c:pt>
                <c:pt idx="1">
                  <c:v>162.77000000000001</c:v>
                </c:pt>
                <c:pt idx="2">
                  <c:v>170.87</c:v>
                </c:pt>
                <c:pt idx="3">
                  <c:v>171.09</c:v>
                </c:pt>
                <c:pt idx="4">
                  <c:v>173.56</c:v>
                </c:pt>
              </c:numCache>
            </c:numRef>
          </c:val>
          <c:smooth val="0"/>
          <c:extLst>
            <c:ext xmlns:c16="http://schemas.microsoft.com/office/drawing/2014/chart" uri="{C3380CC4-5D6E-409C-BE32-E72D297353CC}">
              <c16:uniqueId val="{00000001-75AD-407C-BCC9-1D88A2A8D94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B2"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茨城県　つくば市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A2</v>
      </c>
      <c r="X8" s="43"/>
      <c r="Y8" s="43"/>
      <c r="Z8" s="43"/>
      <c r="AA8" s="43"/>
      <c r="AB8" s="43"/>
      <c r="AC8" s="43"/>
      <c r="AD8" s="43" t="str">
        <f>データ!$M$6</f>
        <v>非設置</v>
      </c>
      <c r="AE8" s="43"/>
      <c r="AF8" s="43"/>
      <c r="AG8" s="43"/>
      <c r="AH8" s="43"/>
      <c r="AI8" s="43"/>
      <c r="AJ8" s="43"/>
      <c r="AK8" s="2"/>
      <c r="AL8" s="44">
        <f>データ!$R$6</f>
        <v>259000</v>
      </c>
      <c r="AM8" s="44"/>
      <c r="AN8" s="44"/>
      <c r="AO8" s="44"/>
      <c r="AP8" s="44"/>
      <c r="AQ8" s="44"/>
      <c r="AR8" s="44"/>
      <c r="AS8" s="44"/>
      <c r="AT8" s="45">
        <f>データ!$S$6</f>
        <v>283.72000000000003</v>
      </c>
      <c r="AU8" s="46"/>
      <c r="AV8" s="46"/>
      <c r="AW8" s="46"/>
      <c r="AX8" s="46"/>
      <c r="AY8" s="46"/>
      <c r="AZ8" s="46"/>
      <c r="BA8" s="46"/>
      <c r="BB8" s="47">
        <f>データ!$T$6</f>
        <v>912.87</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63.62</v>
      </c>
      <c r="J10" s="46"/>
      <c r="K10" s="46"/>
      <c r="L10" s="46"/>
      <c r="M10" s="46"/>
      <c r="N10" s="46"/>
      <c r="O10" s="80"/>
      <c r="P10" s="47">
        <f>データ!$P$6</f>
        <v>91.62</v>
      </c>
      <c r="Q10" s="47"/>
      <c r="R10" s="47"/>
      <c r="S10" s="47"/>
      <c r="T10" s="47"/>
      <c r="U10" s="47"/>
      <c r="V10" s="47"/>
      <c r="W10" s="44">
        <f>データ!$Q$6</f>
        <v>2860</v>
      </c>
      <c r="X10" s="44"/>
      <c r="Y10" s="44"/>
      <c r="Z10" s="44"/>
      <c r="AA10" s="44"/>
      <c r="AB10" s="44"/>
      <c r="AC10" s="44"/>
      <c r="AD10" s="2"/>
      <c r="AE10" s="2"/>
      <c r="AF10" s="2"/>
      <c r="AG10" s="2"/>
      <c r="AH10" s="2"/>
      <c r="AI10" s="2"/>
      <c r="AJ10" s="2"/>
      <c r="AK10" s="2"/>
      <c r="AL10" s="44">
        <f>データ!$U$6</f>
        <v>237261</v>
      </c>
      <c r="AM10" s="44"/>
      <c r="AN10" s="44"/>
      <c r="AO10" s="44"/>
      <c r="AP10" s="44"/>
      <c r="AQ10" s="44"/>
      <c r="AR10" s="44"/>
      <c r="AS10" s="44"/>
      <c r="AT10" s="45">
        <f>データ!$V$6</f>
        <v>283.72000000000003</v>
      </c>
      <c r="AU10" s="46"/>
      <c r="AV10" s="46"/>
      <c r="AW10" s="46"/>
      <c r="AX10" s="46"/>
      <c r="AY10" s="46"/>
      <c r="AZ10" s="46"/>
      <c r="BA10" s="46"/>
      <c r="BB10" s="47">
        <f>データ!$W$6</f>
        <v>836.25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111</v>
      </c>
      <c r="BM16" s="82"/>
      <c r="BN16" s="82"/>
      <c r="BO16" s="82"/>
      <c r="BP16" s="82"/>
      <c r="BQ16" s="82"/>
      <c r="BR16" s="82"/>
      <c r="BS16" s="82"/>
      <c r="BT16" s="82"/>
      <c r="BU16" s="82"/>
      <c r="BV16" s="82"/>
      <c r="BW16" s="82"/>
      <c r="BX16" s="82"/>
      <c r="BY16" s="82"/>
      <c r="BZ16" s="8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82"/>
      <c r="BN47" s="82"/>
      <c r="BO47" s="82"/>
      <c r="BP47" s="82"/>
      <c r="BQ47" s="82"/>
      <c r="BR47" s="82"/>
      <c r="BS47" s="82"/>
      <c r="BT47" s="82"/>
      <c r="BU47" s="82"/>
      <c r="BV47" s="82"/>
      <c r="BW47" s="82"/>
      <c r="BX47" s="82"/>
      <c r="BY47" s="82"/>
      <c r="BZ47" s="8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1"/>
      <c r="BM48" s="82"/>
      <c r="BN48" s="82"/>
      <c r="BO48" s="82"/>
      <c r="BP48" s="82"/>
      <c r="BQ48" s="82"/>
      <c r="BR48" s="82"/>
      <c r="BS48" s="82"/>
      <c r="BT48" s="82"/>
      <c r="BU48" s="82"/>
      <c r="BV48" s="82"/>
      <c r="BW48" s="82"/>
      <c r="BX48" s="82"/>
      <c r="BY48" s="82"/>
      <c r="BZ48" s="8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1"/>
      <c r="BM49" s="82"/>
      <c r="BN49" s="82"/>
      <c r="BO49" s="82"/>
      <c r="BP49" s="82"/>
      <c r="BQ49" s="82"/>
      <c r="BR49" s="82"/>
      <c r="BS49" s="82"/>
      <c r="BT49" s="82"/>
      <c r="BU49" s="82"/>
      <c r="BV49" s="82"/>
      <c r="BW49" s="82"/>
      <c r="BX49" s="82"/>
      <c r="BY49" s="82"/>
      <c r="BZ49" s="8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1"/>
      <c r="BM50" s="82"/>
      <c r="BN50" s="82"/>
      <c r="BO50" s="82"/>
      <c r="BP50" s="82"/>
      <c r="BQ50" s="82"/>
      <c r="BR50" s="82"/>
      <c r="BS50" s="82"/>
      <c r="BT50" s="82"/>
      <c r="BU50" s="82"/>
      <c r="BV50" s="82"/>
      <c r="BW50" s="82"/>
      <c r="BX50" s="82"/>
      <c r="BY50" s="82"/>
      <c r="BZ50" s="8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1"/>
      <c r="BM51" s="82"/>
      <c r="BN51" s="82"/>
      <c r="BO51" s="82"/>
      <c r="BP51" s="82"/>
      <c r="BQ51" s="82"/>
      <c r="BR51" s="82"/>
      <c r="BS51" s="82"/>
      <c r="BT51" s="82"/>
      <c r="BU51" s="82"/>
      <c r="BV51" s="82"/>
      <c r="BW51" s="82"/>
      <c r="BX51" s="82"/>
      <c r="BY51" s="82"/>
      <c r="BZ51" s="8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1"/>
      <c r="BM52" s="82"/>
      <c r="BN52" s="82"/>
      <c r="BO52" s="82"/>
      <c r="BP52" s="82"/>
      <c r="BQ52" s="82"/>
      <c r="BR52" s="82"/>
      <c r="BS52" s="82"/>
      <c r="BT52" s="82"/>
      <c r="BU52" s="82"/>
      <c r="BV52" s="82"/>
      <c r="BW52" s="82"/>
      <c r="BX52" s="82"/>
      <c r="BY52" s="82"/>
      <c r="BZ52" s="8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1"/>
      <c r="BM53" s="82"/>
      <c r="BN53" s="82"/>
      <c r="BO53" s="82"/>
      <c r="BP53" s="82"/>
      <c r="BQ53" s="82"/>
      <c r="BR53" s="82"/>
      <c r="BS53" s="82"/>
      <c r="BT53" s="82"/>
      <c r="BU53" s="82"/>
      <c r="BV53" s="82"/>
      <c r="BW53" s="82"/>
      <c r="BX53" s="82"/>
      <c r="BY53" s="82"/>
      <c r="BZ53" s="8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1"/>
      <c r="BM54" s="82"/>
      <c r="BN54" s="82"/>
      <c r="BO54" s="82"/>
      <c r="BP54" s="82"/>
      <c r="BQ54" s="82"/>
      <c r="BR54" s="82"/>
      <c r="BS54" s="82"/>
      <c r="BT54" s="82"/>
      <c r="BU54" s="82"/>
      <c r="BV54" s="82"/>
      <c r="BW54" s="82"/>
      <c r="BX54" s="82"/>
      <c r="BY54" s="82"/>
      <c r="BZ54" s="8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1"/>
      <c r="BM55" s="82"/>
      <c r="BN55" s="82"/>
      <c r="BO55" s="82"/>
      <c r="BP55" s="82"/>
      <c r="BQ55" s="82"/>
      <c r="BR55" s="82"/>
      <c r="BS55" s="82"/>
      <c r="BT55" s="82"/>
      <c r="BU55" s="82"/>
      <c r="BV55" s="82"/>
      <c r="BW55" s="82"/>
      <c r="BX55" s="82"/>
      <c r="BY55" s="82"/>
      <c r="BZ55" s="8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1"/>
      <c r="BM56" s="82"/>
      <c r="BN56" s="82"/>
      <c r="BO56" s="82"/>
      <c r="BP56" s="82"/>
      <c r="BQ56" s="82"/>
      <c r="BR56" s="82"/>
      <c r="BS56" s="82"/>
      <c r="BT56" s="82"/>
      <c r="BU56" s="82"/>
      <c r="BV56" s="82"/>
      <c r="BW56" s="82"/>
      <c r="BX56" s="82"/>
      <c r="BY56" s="82"/>
      <c r="BZ56" s="8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1"/>
      <c r="BM57" s="82"/>
      <c r="BN57" s="82"/>
      <c r="BO57" s="82"/>
      <c r="BP57" s="82"/>
      <c r="BQ57" s="82"/>
      <c r="BR57" s="82"/>
      <c r="BS57" s="82"/>
      <c r="BT57" s="82"/>
      <c r="BU57" s="82"/>
      <c r="BV57" s="82"/>
      <c r="BW57" s="82"/>
      <c r="BX57" s="82"/>
      <c r="BY57" s="82"/>
      <c r="BZ57" s="8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1"/>
      <c r="BM58" s="82"/>
      <c r="BN58" s="82"/>
      <c r="BO58" s="82"/>
      <c r="BP58" s="82"/>
      <c r="BQ58" s="82"/>
      <c r="BR58" s="82"/>
      <c r="BS58" s="82"/>
      <c r="BT58" s="82"/>
      <c r="BU58" s="82"/>
      <c r="BV58" s="82"/>
      <c r="BW58" s="82"/>
      <c r="BX58" s="82"/>
      <c r="BY58" s="82"/>
      <c r="BZ58" s="8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1"/>
      <c r="BM59" s="82"/>
      <c r="BN59" s="82"/>
      <c r="BO59" s="82"/>
      <c r="BP59" s="82"/>
      <c r="BQ59" s="82"/>
      <c r="BR59" s="82"/>
      <c r="BS59" s="82"/>
      <c r="BT59" s="82"/>
      <c r="BU59" s="82"/>
      <c r="BV59" s="82"/>
      <c r="BW59" s="82"/>
      <c r="BX59" s="82"/>
      <c r="BY59" s="82"/>
      <c r="BZ59" s="83"/>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1"/>
      <c r="BM60" s="82"/>
      <c r="BN60" s="82"/>
      <c r="BO60" s="82"/>
      <c r="BP60" s="82"/>
      <c r="BQ60" s="82"/>
      <c r="BR60" s="82"/>
      <c r="BS60" s="82"/>
      <c r="BT60" s="82"/>
      <c r="BU60" s="82"/>
      <c r="BV60" s="82"/>
      <c r="BW60" s="82"/>
      <c r="BX60" s="82"/>
      <c r="BY60" s="82"/>
      <c r="BZ60" s="83"/>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1"/>
      <c r="BM61" s="82"/>
      <c r="BN61" s="82"/>
      <c r="BO61" s="82"/>
      <c r="BP61" s="82"/>
      <c r="BQ61" s="82"/>
      <c r="BR61" s="82"/>
      <c r="BS61" s="82"/>
      <c r="BT61" s="82"/>
      <c r="BU61" s="82"/>
      <c r="BV61" s="82"/>
      <c r="BW61" s="82"/>
      <c r="BX61" s="82"/>
      <c r="BY61" s="82"/>
      <c r="BZ61" s="8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1"/>
      <c r="BM62" s="82"/>
      <c r="BN62" s="82"/>
      <c r="BO62" s="82"/>
      <c r="BP62" s="82"/>
      <c r="BQ62" s="82"/>
      <c r="BR62" s="82"/>
      <c r="BS62" s="82"/>
      <c r="BT62" s="82"/>
      <c r="BU62" s="82"/>
      <c r="BV62" s="82"/>
      <c r="BW62" s="82"/>
      <c r="BX62" s="82"/>
      <c r="BY62" s="82"/>
      <c r="BZ62" s="8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1"/>
      <c r="BM63" s="82"/>
      <c r="BN63" s="82"/>
      <c r="BO63" s="82"/>
      <c r="BP63" s="82"/>
      <c r="BQ63" s="82"/>
      <c r="BR63" s="82"/>
      <c r="BS63" s="82"/>
      <c r="BT63" s="82"/>
      <c r="BU63" s="82"/>
      <c r="BV63" s="82"/>
      <c r="BW63" s="82"/>
      <c r="BX63" s="82"/>
      <c r="BY63" s="82"/>
      <c r="BZ63" s="8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nWES2StaEYw3DUelaPG7XTcCqRymLbj6pTJi5NZIohtQy1jNVGps6BlmcKwZETLBMDuZ9KfhJN5xw+wklP1/xg==" saltValue="vVSNZIuUr935udFKKjAiW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27</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52</v>
      </c>
      <c r="B4" s="17"/>
      <c r="C4" s="17"/>
      <c r="D4" s="17"/>
      <c r="E4" s="17"/>
      <c r="F4" s="17"/>
      <c r="G4" s="17"/>
      <c r="H4" s="88"/>
      <c r="I4" s="89"/>
      <c r="J4" s="89"/>
      <c r="K4" s="89"/>
      <c r="L4" s="89"/>
      <c r="M4" s="89"/>
      <c r="N4" s="89"/>
      <c r="O4" s="89"/>
      <c r="P4" s="89"/>
      <c r="Q4" s="89"/>
      <c r="R4" s="89"/>
      <c r="S4" s="89"/>
      <c r="T4" s="89"/>
      <c r="U4" s="89"/>
      <c r="V4" s="89"/>
      <c r="W4" s="90"/>
      <c r="X4" s="84" t="s">
        <v>53</v>
      </c>
      <c r="Y4" s="84"/>
      <c r="Z4" s="84"/>
      <c r="AA4" s="84"/>
      <c r="AB4" s="84"/>
      <c r="AC4" s="84"/>
      <c r="AD4" s="84"/>
      <c r="AE4" s="84"/>
      <c r="AF4" s="84"/>
      <c r="AG4" s="84"/>
      <c r="AH4" s="84"/>
      <c r="AI4" s="84" t="s">
        <v>54</v>
      </c>
      <c r="AJ4" s="84"/>
      <c r="AK4" s="84"/>
      <c r="AL4" s="84"/>
      <c r="AM4" s="84"/>
      <c r="AN4" s="84"/>
      <c r="AO4" s="84"/>
      <c r="AP4" s="84"/>
      <c r="AQ4" s="84"/>
      <c r="AR4" s="84"/>
      <c r="AS4" s="84"/>
      <c r="AT4" s="84" t="s">
        <v>55</v>
      </c>
      <c r="AU4" s="84"/>
      <c r="AV4" s="84"/>
      <c r="AW4" s="84"/>
      <c r="AX4" s="84"/>
      <c r="AY4" s="84"/>
      <c r="AZ4" s="84"/>
      <c r="BA4" s="84"/>
      <c r="BB4" s="84"/>
      <c r="BC4" s="84"/>
      <c r="BD4" s="84"/>
      <c r="BE4" s="84" t="s">
        <v>56</v>
      </c>
      <c r="BF4" s="84"/>
      <c r="BG4" s="84"/>
      <c r="BH4" s="84"/>
      <c r="BI4" s="84"/>
      <c r="BJ4" s="84"/>
      <c r="BK4" s="84"/>
      <c r="BL4" s="84"/>
      <c r="BM4" s="84"/>
      <c r="BN4" s="84"/>
      <c r="BO4" s="84"/>
      <c r="BP4" s="84" t="s">
        <v>57</v>
      </c>
      <c r="BQ4" s="84"/>
      <c r="BR4" s="84"/>
      <c r="BS4" s="84"/>
      <c r="BT4" s="84"/>
      <c r="BU4" s="84"/>
      <c r="BV4" s="84"/>
      <c r="BW4" s="84"/>
      <c r="BX4" s="84"/>
      <c r="BY4" s="84"/>
      <c r="BZ4" s="84"/>
      <c r="CA4" s="84" t="s">
        <v>58</v>
      </c>
      <c r="CB4" s="84"/>
      <c r="CC4" s="84"/>
      <c r="CD4" s="84"/>
      <c r="CE4" s="84"/>
      <c r="CF4" s="84"/>
      <c r="CG4" s="84"/>
      <c r="CH4" s="84"/>
      <c r="CI4" s="84"/>
      <c r="CJ4" s="84"/>
      <c r="CK4" s="84"/>
      <c r="CL4" s="84" t="s">
        <v>59</v>
      </c>
      <c r="CM4" s="84"/>
      <c r="CN4" s="84"/>
      <c r="CO4" s="84"/>
      <c r="CP4" s="84"/>
      <c r="CQ4" s="84"/>
      <c r="CR4" s="84"/>
      <c r="CS4" s="84"/>
      <c r="CT4" s="84"/>
      <c r="CU4" s="84"/>
      <c r="CV4" s="84"/>
      <c r="CW4" s="84" t="s">
        <v>60</v>
      </c>
      <c r="CX4" s="84"/>
      <c r="CY4" s="84"/>
      <c r="CZ4" s="84"/>
      <c r="DA4" s="84"/>
      <c r="DB4" s="84"/>
      <c r="DC4" s="84"/>
      <c r="DD4" s="84"/>
      <c r="DE4" s="84"/>
      <c r="DF4" s="84"/>
      <c r="DG4" s="84"/>
      <c r="DH4" s="84" t="s">
        <v>61</v>
      </c>
      <c r="DI4" s="84"/>
      <c r="DJ4" s="84"/>
      <c r="DK4" s="84"/>
      <c r="DL4" s="84"/>
      <c r="DM4" s="84"/>
      <c r="DN4" s="84"/>
      <c r="DO4" s="84"/>
      <c r="DP4" s="84"/>
      <c r="DQ4" s="84"/>
      <c r="DR4" s="84"/>
      <c r="DS4" s="84" t="s">
        <v>62</v>
      </c>
      <c r="DT4" s="84"/>
      <c r="DU4" s="84"/>
      <c r="DV4" s="84"/>
      <c r="DW4" s="84"/>
      <c r="DX4" s="84"/>
      <c r="DY4" s="84"/>
      <c r="DZ4" s="84"/>
      <c r="EA4" s="84"/>
      <c r="EB4" s="84"/>
      <c r="EC4" s="84"/>
      <c r="ED4" s="84" t="s">
        <v>63</v>
      </c>
      <c r="EE4" s="84"/>
      <c r="EF4" s="84"/>
      <c r="EG4" s="84"/>
      <c r="EH4" s="84"/>
      <c r="EI4" s="84"/>
      <c r="EJ4" s="84"/>
      <c r="EK4" s="84"/>
      <c r="EL4" s="84"/>
      <c r="EM4" s="84"/>
      <c r="EN4" s="84"/>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82201</v>
      </c>
      <c r="D6" s="20">
        <f t="shared" si="3"/>
        <v>46</v>
      </c>
      <c r="E6" s="20">
        <f t="shared" si="3"/>
        <v>1</v>
      </c>
      <c r="F6" s="20">
        <f t="shared" si="3"/>
        <v>0</v>
      </c>
      <c r="G6" s="20">
        <f t="shared" si="3"/>
        <v>1</v>
      </c>
      <c r="H6" s="20" t="str">
        <f t="shared" si="3"/>
        <v>茨城県　つくば市</v>
      </c>
      <c r="I6" s="20" t="str">
        <f t="shared" si="3"/>
        <v>法適用</v>
      </c>
      <c r="J6" s="20" t="str">
        <f t="shared" si="3"/>
        <v>水道事業</v>
      </c>
      <c r="K6" s="20" t="str">
        <f t="shared" si="3"/>
        <v>末端給水事業</v>
      </c>
      <c r="L6" s="20" t="str">
        <f t="shared" si="3"/>
        <v>A2</v>
      </c>
      <c r="M6" s="20" t="str">
        <f t="shared" si="3"/>
        <v>非設置</v>
      </c>
      <c r="N6" s="21" t="str">
        <f t="shared" si="3"/>
        <v>-</v>
      </c>
      <c r="O6" s="21">
        <f t="shared" si="3"/>
        <v>63.62</v>
      </c>
      <c r="P6" s="21">
        <f t="shared" si="3"/>
        <v>91.62</v>
      </c>
      <c r="Q6" s="21">
        <f t="shared" si="3"/>
        <v>2860</v>
      </c>
      <c r="R6" s="21">
        <f t="shared" si="3"/>
        <v>259000</v>
      </c>
      <c r="S6" s="21">
        <f t="shared" si="3"/>
        <v>283.72000000000003</v>
      </c>
      <c r="T6" s="21">
        <f t="shared" si="3"/>
        <v>912.87</v>
      </c>
      <c r="U6" s="21">
        <f t="shared" si="3"/>
        <v>237261</v>
      </c>
      <c r="V6" s="21">
        <f t="shared" si="3"/>
        <v>283.72000000000003</v>
      </c>
      <c r="W6" s="21">
        <f t="shared" si="3"/>
        <v>836.25</v>
      </c>
      <c r="X6" s="22">
        <f>IF(X7="",NA(),X7)</f>
        <v>113.97</v>
      </c>
      <c r="Y6" s="22">
        <f t="shared" ref="Y6:AG6" si="4">IF(Y7="",NA(),Y7)</f>
        <v>116.68</v>
      </c>
      <c r="Z6" s="22">
        <f t="shared" si="4"/>
        <v>114.54</v>
      </c>
      <c r="AA6" s="22">
        <f t="shared" si="4"/>
        <v>116.57</v>
      </c>
      <c r="AB6" s="22">
        <f t="shared" si="4"/>
        <v>112.79</v>
      </c>
      <c r="AC6" s="22">
        <f t="shared" si="4"/>
        <v>112.36</v>
      </c>
      <c r="AD6" s="22">
        <f t="shared" si="4"/>
        <v>112.26</v>
      </c>
      <c r="AE6" s="22">
        <f t="shared" si="4"/>
        <v>110.04</v>
      </c>
      <c r="AF6" s="22">
        <f t="shared" si="4"/>
        <v>109.67</v>
      </c>
      <c r="AG6" s="22">
        <f t="shared" si="4"/>
        <v>108.91</v>
      </c>
      <c r="AH6" s="21" t="str">
        <f>IF(AH7="","",IF(AH7="-","【-】","【"&amp;SUBSTITUTE(TEXT(AH7,"#,##0.00"),"-","△")&amp;"】"))</f>
        <v>【107.26】</v>
      </c>
      <c r="AI6" s="21">
        <f>IF(AI7="",NA(),AI7)</f>
        <v>0</v>
      </c>
      <c r="AJ6" s="21">
        <f t="shared" ref="AJ6:AR6" si="5">IF(AJ7="",NA(),AJ7)</f>
        <v>0</v>
      </c>
      <c r="AK6" s="21">
        <f t="shared" si="5"/>
        <v>0</v>
      </c>
      <c r="AL6" s="21">
        <f t="shared" si="5"/>
        <v>0</v>
      </c>
      <c r="AM6" s="21">
        <f t="shared" si="5"/>
        <v>0</v>
      </c>
      <c r="AN6" s="22">
        <f t="shared" si="5"/>
        <v>0.28999999999999998</v>
      </c>
      <c r="AO6" s="22">
        <f t="shared" si="5"/>
        <v>0.25</v>
      </c>
      <c r="AP6" s="22">
        <f t="shared" si="5"/>
        <v>0.13</v>
      </c>
      <c r="AQ6" s="21">
        <f t="shared" si="5"/>
        <v>0</v>
      </c>
      <c r="AR6" s="22">
        <f t="shared" si="5"/>
        <v>0.01</v>
      </c>
      <c r="AS6" s="21" t="str">
        <f>IF(AS7="","",IF(AS7="-","【-】","【"&amp;SUBSTITUTE(TEXT(AS7,"#,##0.00"),"-","△")&amp;"】"))</f>
        <v>【1.61】</v>
      </c>
      <c r="AT6" s="22">
        <f>IF(AT7="",NA(),AT7)</f>
        <v>137.74</v>
      </c>
      <c r="AU6" s="22">
        <f t="shared" ref="AU6:BC6" si="6">IF(AU7="",NA(),AU7)</f>
        <v>138.85</v>
      </c>
      <c r="AV6" s="22">
        <f t="shared" si="6"/>
        <v>174.89</v>
      </c>
      <c r="AW6" s="22">
        <f t="shared" si="6"/>
        <v>238.41</v>
      </c>
      <c r="AX6" s="22">
        <f t="shared" si="6"/>
        <v>221.4</v>
      </c>
      <c r="AY6" s="22">
        <f t="shared" si="6"/>
        <v>306.08</v>
      </c>
      <c r="AZ6" s="22">
        <f t="shared" si="6"/>
        <v>306.14999999999998</v>
      </c>
      <c r="BA6" s="22">
        <f t="shared" si="6"/>
        <v>297.54000000000002</v>
      </c>
      <c r="BB6" s="22">
        <f t="shared" si="6"/>
        <v>289.44</v>
      </c>
      <c r="BC6" s="22">
        <f t="shared" si="6"/>
        <v>282.19</v>
      </c>
      <c r="BD6" s="21" t="str">
        <f>IF(BD7="","",IF(BD7="-","【-】","【"&amp;SUBSTITUTE(TEXT(BD7,"#,##0.00"),"-","△")&amp;"】"))</f>
        <v>【239.69】</v>
      </c>
      <c r="BE6" s="22">
        <f>IF(BE7="",NA(),BE7)</f>
        <v>273.05</v>
      </c>
      <c r="BF6" s="22">
        <f t="shared" ref="BF6:BN6" si="7">IF(BF7="",NA(),BF7)</f>
        <v>262.14</v>
      </c>
      <c r="BG6" s="22">
        <f t="shared" si="7"/>
        <v>268.97000000000003</v>
      </c>
      <c r="BH6" s="22">
        <f t="shared" si="7"/>
        <v>279.17</v>
      </c>
      <c r="BI6" s="22">
        <f t="shared" si="7"/>
        <v>298.97000000000003</v>
      </c>
      <c r="BJ6" s="22">
        <f t="shared" si="7"/>
        <v>294.66000000000003</v>
      </c>
      <c r="BK6" s="22">
        <f t="shared" si="7"/>
        <v>285.27</v>
      </c>
      <c r="BL6" s="22">
        <f t="shared" si="7"/>
        <v>294.73</v>
      </c>
      <c r="BM6" s="22">
        <f t="shared" si="7"/>
        <v>301.23</v>
      </c>
      <c r="BN6" s="22">
        <f t="shared" si="7"/>
        <v>300.33</v>
      </c>
      <c r="BO6" s="21" t="str">
        <f>IF(BO7="","",IF(BO7="-","【-】","【"&amp;SUBSTITUTE(TEXT(BO7,"#,##0.00"),"-","△")&amp;"】"))</f>
        <v>【264.86】</v>
      </c>
      <c r="BP6" s="22">
        <f>IF(BP7="",NA(),BP7)</f>
        <v>106.58</v>
      </c>
      <c r="BQ6" s="22">
        <f t="shared" ref="BQ6:BY6" si="8">IF(BQ7="",NA(),BQ7)</f>
        <v>108.89</v>
      </c>
      <c r="BR6" s="22">
        <f t="shared" si="8"/>
        <v>104.65</v>
      </c>
      <c r="BS6" s="22">
        <f t="shared" si="8"/>
        <v>107.45</v>
      </c>
      <c r="BT6" s="22">
        <f t="shared" si="8"/>
        <v>103.07</v>
      </c>
      <c r="BU6" s="22">
        <f t="shared" si="8"/>
        <v>103.75</v>
      </c>
      <c r="BV6" s="22">
        <f t="shared" si="8"/>
        <v>105.3</v>
      </c>
      <c r="BW6" s="22">
        <f t="shared" si="8"/>
        <v>99.41</v>
      </c>
      <c r="BX6" s="22">
        <f t="shared" si="8"/>
        <v>101.11</v>
      </c>
      <c r="BY6" s="22">
        <f t="shared" si="8"/>
        <v>102.03</v>
      </c>
      <c r="BZ6" s="21" t="str">
        <f>IF(BZ7="","",IF(BZ7="-","【-】","【"&amp;SUBSTITUTE(TEXT(BZ7,"#,##0.00"),"-","△")&amp;"】"))</f>
        <v>【97.59】</v>
      </c>
      <c r="CA6" s="22">
        <f>IF(CA7="",NA(),CA7)</f>
        <v>188.45</v>
      </c>
      <c r="CB6" s="22">
        <f t="shared" ref="CB6:CJ6" si="9">IF(CB7="",NA(),CB7)</f>
        <v>184</v>
      </c>
      <c r="CC6" s="22">
        <f t="shared" si="9"/>
        <v>192.45</v>
      </c>
      <c r="CD6" s="22">
        <f t="shared" si="9"/>
        <v>188.26</v>
      </c>
      <c r="CE6" s="22">
        <f t="shared" si="9"/>
        <v>196.84</v>
      </c>
      <c r="CF6" s="22">
        <f t="shared" si="9"/>
        <v>159.93</v>
      </c>
      <c r="CG6" s="22">
        <f t="shared" si="9"/>
        <v>162.77000000000001</v>
      </c>
      <c r="CH6" s="22">
        <f t="shared" si="9"/>
        <v>170.87</v>
      </c>
      <c r="CI6" s="22">
        <f t="shared" si="9"/>
        <v>171.09</v>
      </c>
      <c r="CJ6" s="22">
        <f t="shared" si="9"/>
        <v>173.56</v>
      </c>
      <c r="CK6" s="21" t="str">
        <f>IF(CK7="","",IF(CK7="-","【-】","【"&amp;SUBSTITUTE(TEXT(CK7,"#,##0.00"),"-","△")&amp;"】"))</f>
        <v>【181.66】</v>
      </c>
      <c r="CL6" s="22">
        <f>IF(CL7="",NA(),CL7)</f>
        <v>65.23</v>
      </c>
      <c r="CM6" s="22">
        <f t="shared" ref="CM6:CU6" si="10">IF(CM7="",NA(),CM7)</f>
        <v>66.11</v>
      </c>
      <c r="CN6" s="22">
        <f t="shared" si="10"/>
        <v>66.930000000000007</v>
      </c>
      <c r="CO6" s="22">
        <f t="shared" si="10"/>
        <v>68.7</v>
      </c>
      <c r="CP6" s="22">
        <f t="shared" si="10"/>
        <v>69.73</v>
      </c>
      <c r="CQ6" s="22">
        <f t="shared" si="10"/>
        <v>63.12</v>
      </c>
      <c r="CR6" s="22">
        <f t="shared" si="10"/>
        <v>62.57</v>
      </c>
      <c r="CS6" s="22">
        <f t="shared" si="10"/>
        <v>61.56</v>
      </c>
      <c r="CT6" s="22">
        <f t="shared" si="10"/>
        <v>60.84</v>
      </c>
      <c r="CU6" s="22">
        <f t="shared" si="10"/>
        <v>60.8</v>
      </c>
      <c r="CV6" s="21" t="str">
        <f>IF(CV7="","",IF(CV7="-","【-】","【"&amp;SUBSTITUTE(TEXT(CV7,"#,##0.00"),"-","△")&amp;"】"))</f>
        <v>【60.21】</v>
      </c>
      <c r="CW6" s="22">
        <f>IF(CW7="",NA(),CW7)</f>
        <v>92.24</v>
      </c>
      <c r="CX6" s="22">
        <f t="shared" ref="CX6:DF6" si="11">IF(CX7="",NA(),CX7)</f>
        <v>92.71</v>
      </c>
      <c r="CY6" s="22">
        <f t="shared" si="11"/>
        <v>92.67</v>
      </c>
      <c r="CZ6" s="22">
        <f t="shared" si="11"/>
        <v>91.45</v>
      </c>
      <c r="DA6" s="22">
        <f t="shared" si="11"/>
        <v>92.23</v>
      </c>
      <c r="DB6" s="22">
        <f t="shared" si="11"/>
        <v>90.09</v>
      </c>
      <c r="DC6" s="22">
        <f t="shared" si="11"/>
        <v>90.21</v>
      </c>
      <c r="DD6" s="22">
        <f t="shared" si="11"/>
        <v>90.11</v>
      </c>
      <c r="DE6" s="22">
        <f t="shared" si="11"/>
        <v>89.73</v>
      </c>
      <c r="DF6" s="22">
        <f t="shared" si="11"/>
        <v>89.86</v>
      </c>
      <c r="DG6" s="21" t="str">
        <f>IF(DG7="","",IF(DG7="-","【-】","【"&amp;SUBSTITUTE(TEXT(DG7,"#,##0.00"),"-","△")&amp;"】"))</f>
        <v>【89.21】</v>
      </c>
      <c r="DH6" s="22">
        <f>IF(DH7="",NA(),DH7)</f>
        <v>51.34</v>
      </c>
      <c r="DI6" s="22">
        <f t="shared" ref="DI6:DQ6" si="12">IF(DI7="",NA(),DI7)</f>
        <v>51</v>
      </c>
      <c r="DJ6" s="22">
        <f t="shared" si="12"/>
        <v>51.57</v>
      </c>
      <c r="DK6" s="22">
        <f t="shared" si="12"/>
        <v>51.72</v>
      </c>
      <c r="DL6" s="22">
        <f t="shared" si="12"/>
        <v>51.33</v>
      </c>
      <c r="DM6" s="22">
        <f t="shared" si="12"/>
        <v>50.31</v>
      </c>
      <c r="DN6" s="22">
        <f t="shared" si="12"/>
        <v>50.74</v>
      </c>
      <c r="DO6" s="22">
        <f t="shared" si="12"/>
        <v>51.49</v>
      </c>
      <c r="DP6" s="22">
        <f t="shared" si="12"/>
        <v>51.94</v>
      </c>
      <c r="DQ6" s="22">
        <f t="shared" si="12"/>
        <v>52.46</v>
      </c>
      <c r="DR6" s="21" t="str">
        <f>IF(DR7="","",IF(DR7="-","【-】","【"&amp;SUBSTITUTE(TEXT(DR7,"#,##0.00"),"-","△")&amp;"】"))</f>
        <v>【52.41】</v>
      </c>
      <c r="DS6" s="22">
        <f>IF(DS7="",NA(),DS7)</f>
        <v>18.07</v>
      </c>
      <c r="DT6" s="22">
        <f t="shared" ref="DT6:EB6" si="13">IF(DT7="",NA(),DT7)</f>
        <v>18.3</v>
      </c>
      <c r="DU6" s="22">
        <f t="shared" si="13"/>
        <v>18.09</v>
      </c>
      <c r="DV6" s="22">
        <f t="shared" si="13"/>
        <v>21.45</v>
      </c>
      <c r="DW6" s="22">
        <f t="shared" si="13"/>
        <v>21.71</v>
      </c>
      <c r="DX6" s="22">
        <f t="shared" si="13"/>
        <v>21.34</v>
      </c>
      <c r="DY6" s="22">
        <f t="shared" si="13"/>
        <v>23.27</v>
      </c>
      <c r="DZ6" s="22">
        <f t="shared" si="13"/>
        <v>25.18</v>
      </c>
      <c r="EA6" s="22">
        <f t="shared" si="13"/>
        <v>26.52</v>
      </c>
      <c r="EB6" s="22">
        <f t="shared" si="13"/>
        <v>28.4</v>
      </c>
      <c r="EC6" s="21" t="str">
        <f>IF(EC7="","",IF(EC7="-","【-】","【"&amp;SUBSTITUTE(TEXT(EC7,"#,##0.00"),"-","△")&amp;"】"))</f>
        <v>【26.78】</v>
      </c>
      <c r="ED6" s="22">
        <f>IF(ED7="",NA(),ED7)</f>
        <v>0.13</v>
      </c>
      <c r="EE6" s="22">
        <f t="shared" ref="EE6:EM6" si="14">IF(EE7="",NA(),EE7)</f>
        <v>0.15</v>
      </c>
      <c r="EF6" s="22">
        <f t="shared" si="14"/>
        <v>0.14000000000000001</v>
      </c>
      <c r="EG6" s="22">
        <f t="shared" si="14"/>
        <v>0.13</v>
      </c>
      <c r="EH6" s="22">
        <f t="shared" si="14"/>
        <v>0.14000000000000001</v>
      </c>
      <c r="EI6" s="22">
        <f t="shared" si="14"/>
        <v>0.69</v>
      </c>
      <c r="EJ6" s="22">
        <f t="shared" si="14"/>
        <v>0.69</v>
      </c>
      <c r="EK6" s="22">
        <f t="shared" si="14"/>
        <v>0.67</v>
      </c>
      <c r="EL6" s="22">
        <f t="shared" si="14"/>
        <v>0.61</v>
      </c>
      <c r="EM6" s="22">
        <f t="shared" si="14"/>
        <v>0.57999999999999996</v>
      </c>
      <c r="EN6" s="21" t="str">
        <f>IF(EN7="","",IF(EN7="-","【-】","【"&amp;SUBSTITUTE(TEXT(EN7,"#,##0.00"),"-","△")&amp;"】"))</f>
        <v>【0.59】</v>
      </c>
    </row>
    <row r="7" spans="1:144" s="23" customFormat="1" x14ac:dyDescent="0.15">
      <c r="A7" s="15"/>
      <c r="B7" s="24">
        <v>2024</v>
      </c>
      <c r="C7" s="24">
        <v>82201</v>
      </c>
      <c r="D7" s="24">
        <v>46</v>
      </c>
      <c r="E7" s="24">
        <v>1</v>
      </c>
      <c r="F7" s="24">
        <v>0</v>
      </c>
      <c r="G7" s="24">
        <v>1</v>
      </c>
      <c r="H7" s="24" t="s">
        <v>92</v>
      </c>
      <c r="I7" s="24" t="s">
        <v>93</v>
      </c>
      <c r="J7" s="24" t="s">
        <v>94</v>
      </c>
      <c r="K7" s="24" t="s">
        <v>95</v>
      </c>
      <c r="L7" s="24" t="s">
        <v>96</v>
      </c>
      <c r="M7" s="24" t="s">
        <v>97</v>
      </c>
      <c r="N7" s="25" t="s">
        <v>98</v>
      </c>
      <c r="O7" s="25">
        <v>63.62</v>
      </c>
      <c r="P7" s="25">
        <v>91.62</v>
      </c>
      <c r="Q7" s="25">
        <v>2860</v>
      </c>
      <c r="R7" s="25">
        <v>259000</v>
      </c>
      <c r="S7" s="25">
        <v>283.72000000000003</v>
      </c>
      <c r="T7" s="25">
        <v>912.87</v>
      </c>
      <c r="U7" s="25">
        <v>237261</v>
      </c>
      <c r="V7" s="25">
        <v>283.72000000000003</v>
      </c>
      <c r="W7" s="25">
        <v>836.25</v>
      </c>
      <c r="X7" s="25">
        <v>113.97</v>
      </c>
      <c r="Y7" s="25">
        <v>116.68</v>
      </c>
      <c r="Z7" s="25">
        <v>114.54</v>
      </c>
      <c r="AA7" s="25">
        <v>116.57</v>
      </c>
      <c r="AB7" s="25">
        <v>112.79</v>
      </c>
      <c r="AC7" s="25">
        <v>112.36</v>
      </c>
      <c r="AD7" s="25">
        <v>112.26</v>
      </c>
      <c r="AE7" s="25">
        <v>110.04</v>
      </c>
      <c r="AF7" s="25">
        <v>109.67</v>
      </c>
      <c r="AG7" s="25">
        <v>108.91</v>
      </c>
      <c r="AH7" s="25">
        <v>107.26</v>
      </c>
      <c r="AI7" s="25">
        <v>0</v>
      </c>
      <c r="AJ7" s="25">
        <v>0</v>
      </c>
      <c r="AK7" s="25">
        <v>0</v>
      </c>
      <c r="AL7" s="25">
        <v>0</v>
      </c>
      <c r="AM7" s="25">
        <v>0</v>
      </c>
      <c r="AN7" s="25">
        <v>0.28999999999999998</v>
      </c>
      <c r="AO7" s="25">
        <v>0.25</v>
      </c>
      <c r="AP7" s="25">
        <v>0.13</v>
      </c>
      <c r="AQ7" s="25">
        <v>0</v>
      </c>
      <c r="AR7" s="25">
        <v>0.01</v>
      </c>
      <c r="AS7" s="25">
        <v>1.61</v>
      </c>
      <c r="AT7" s="25">
        <v>137.74</v>
      </c>
      <c r="AU7" s="25">
        <v>138.85</v>
      </c>
      <c r="AV7" s="25">
        <v>174.89</v>
      </c>
      <c r="AW7" s="25">
        <v>238.41</v>
      </c>
      <c r="AX7" s="25">
        <v>221.4</v>
      </c>
      <c r="AY7" s="25">
        <v>306.08</v>
      </c>
      <c r="AZ7" s="25">
        <v>306.14999999999998</v>
      </c>
      <c r="BA7" s="25">
        <v>297.54000000000002</v>
      </c>
      <c r="BB7" s="25">
        <v>289.44</v>
      </c>
      <c r="BC7" s="25">
        <v>282.19</v>
      </c>
      <c r="BD7" s="25">
        <v>239.69</v>
      </c>
      <c r="BE7" s="25">
        <v>273.05</v>
      </c>
      <c r="BF7" s="25">
        <v>262.14</v>
      </c>
      <c r="BG7" s="25">
        <v>268.97000000000003</v>
      </c>
      <c r="BH7" s="25">
        <v>279.17</v>
      </c>
      <c r="BI7" s="25">
        <v>298.97000000000003</v>
      </c>
      <c r="BJ7" s="25">
        <v>294.66000000000003</v>
      </c>
      <c r="BK7" s="25">
        <v>285.27</v>
      </c>
      <c r="BL7" s="25">
        <v>294.73</v>
      </c>
      <c r="BM7" s="25">
        <v>301.23</v>
      </c>
      <c r="BN7" s="25">
        <v>300.33</v>
      </c>
      <c r="BO7" s="25">
        <v>264.86</v>
      </c>
      <c r="BP7" s="25">
        <v>106.58</v>
      </c>
      <c r="BQ7" s="25">
        <v>108.89</v>
      </c>
      <c r="BR7" s="25">
        <v>104.65</v>
      </c>
      <c r="BS7" s="25">
        <v>107.45</v>
      </c>
      <c r="BT7" s="25">
        <v>103.07</v>
      </c>
      <c r="BU7" s="25">
        <v>103.75</v>
      </c>
      <c r="BV7" s="25">
        <v>105.3</v>
      </c>
      <c r="BW7" s="25">
        <v>99.41</v>
      </c>
      <c r="BX7" s="25">
        <v>101.11</v>
      </c>
      <c r="BY7" s="25">
        <v>102.03</v>
      </c>
      <c r="BZ7" s="25">
        <v>97.59</v>
      </c>
      <c r="CA7" s="25">
        <v>188.45</v>
      </c>
      <c r="CB7" s="25">
        <v>184</v>
      </c>
      <c r="CC7" s="25">
        <v>192.45</v>
      </c>
      <c r="CD7" s="25">
        <v>188.26</v>
      </c>
      <c r="CE7" s="25">
        <v>196.84</v>
      </c>
      <c r="CF7" s="25">
        <v>159.93</v>
      </c>
      <c r="CG7" s="25">
        <v>162.77000000000001</v>
      </c>
      <c r="CH7" s="25">
        <v>170.87</v>
      </c>
      <c r="CI7" s="25">
        <v>171.09</v>
      </c>
      <c r="CJ7" s="25">
        <v>173.56</v>
      </c>
      <c r="CK7" s="25">
        <v>181.66</v>
      </c>
      <c r="CL7" s="25">
        <v>65.23</v>
      </c>
      <c r="CM7" s="25">
        <v>66.11</v>
      </c>
      <c r="CN7" s="25">
        <v>66.930000000000007</v>
      </c>
      <c r="CO7" s="25">
        <v>68.7</v>
      </c>
      <c r="CP7" s="25">
        <v>69.73</v>
      </c>
      <c r="CQ7" s="25">
        <v>63.12</v>
      </c>
      <c r="CR7" s="25">
        <v>62.57</v>
      </c>
      <c r="CS7" s="25">
        <v>61.56</v>
      </c>
      <c r="CT7" s="25">
        <v>60.84</v>
      </c>
      <c r="CU7" s="25">
        <v>60.8</v>
      </c>
      <c r="CV7" s="25">
        <v>60.21</v>
      </c>
      <c r="CW7" s="25">
        <v>92.24</v>
      </c>
      <c r="CX7" s="25">
        <v>92.71</v>
      </c>
      <c r="CY7" s="25">
        <v>92.67</v>
      </c>
      <c r="CZ7" s="25">
        <v>91.45</v>
      </c>
      <c r="DA7" s="25">
        <v>92.23</v>
      </c>
      <c r="DB7" s="25">
        <v>90.09</v>
      </c>
      <c r="DC7" s="25">
        <v>90.21</v>
      </c>
      <c r="DD7" s="25">
        <v>90.11</v>
      </c>
      <c r="DE7" s="25">
        <v>89.73</v>
      </c>
      <c r="DF7" s="25">
        <v>89.86</v>
      </c>
      <c r="DG7" s="25">
        <v>89.21</v>
      </c>
      <c r="DH7" s="25">
        <v>51.34</v>
      </c>
      <c r="DI7" s="25">
        <v>51</v>
      </c>
      <c r="DJ7" s="25">
        <v>51.57</v>
      </c>
      <c r="DK7" s="25">
        <v>51.72</v>
      </c>
      <c r="DL7" s="25">
        <v>51.33</v>
      </c>
      <c r="DM7" s="25">
        <v>50.31</v>
      </c>
      <c r="DN7" s="25">
        <v>50.74</v>
      </c>
      <c r="DO7" s="25">
        <v>51.49</v>
      </c>
      <c r="DP7" s="25">
        <v>51.94</v>
      </c>
      <c r="DQ7" s="25">
        <v>52.46</v>
      </c>
      <c r="DR7" s="25">
        <v>52.41</v>
      </c>
      <c r="DS7" s="25">
        <v>18.07</v>
      </c>
      <c r="DT7" s="25">
        <v>18.3</v>
      </c>
      <c r="DU7" s="25">
        <v>18.09</v>
      </c>
      <c r="DV7" s="25">
        <v>21.45</v>
      </c>
      <c r="DW7" s="25">
        <v>21.71</v>
      </c>
      <c r="DX7" s="25">
        <v>21.34</v>
      </c>
      <c r="DY7" s="25">
        <v>23.27</v>
      </c>
      <c r="DZ7" s="25">
        <v>25.18</v>
      </c>
      <c r="EA7" s="25">
        <v>26.52</v>
      </c>
      <c r="EB7" s="25">
        <v>28.4</v>
      </c>
      <c r="EC7" s="25">
        <v>26.78</v>
      </c>
      <c r="ED7" s="25">
        <v>0.13</v>
      </c>
      <c r="EE7" s="25">
        <v>0.15</v>
      </c>
      <c r="EF7" s="25">
        <v>0.14000000000000001</v>
      </c>
      <c r="EG7" s="25">
        <v>0.13</v>
      </c>
      <c r="EH7" s="25">
        <v>0.14000000000000001</v>
      </c>
      <c r="EI7" s="25">
        <v>0.69</v>
      </c>
      <c r="EJ7" s="25">
        <v>0.69</v>
      </c>
      <c r="EK7" s="25">
        <v>0.67</v>
      </c>
      <c r="EL7" s="25">
        <v>0.61</v>
      </c>
      <c r="EM7" s="25">
        <v>0.57999999999999996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2026-01-15T02:04:23Z</cp:lastPrinted>
  <dcterms:created xsi:type="dcterms:W3CDTF">2025-12-12T09:12:56Z</dcterms:created>
  <dcterms:modified xsi:type="dcterms:W3CDTF">2026-02-26T06:48:06Z</dcterms:modified>
  <cp:category/>
</cp:coreProperties>
</file>