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20_工業用水道\"/>
    </mc:Choice>
  </mc:AlternateContent>
  <xr:revisionPtr revIDLastSave="0" documentId="8_{2A34E56B-1FEE-466C-892D-9B4DB577C166}" xr6:coauthVersionLast="47" xr6:coauthVersionMax="47" xr10:uidLastSave="{00000000-0000-0000-0000-000000000000}"/>
  <workbookProtection workbookAlgorithmName="SHA-512" workbookHashValue="SowXlZ15+TSbZ6m5aMRr1wxylP6M86OClPFJO3Gp+0nRYqcyCLjNh6sedOpafwzGl/11I1hn6XUkzVhxZLGJZQ==" workbookSaltValue="Pj8wXN4P0cMwoPE/fbO4Uw==" workbookSpinCount="100000" lockStructure="1"/>
  <bookViews>
    <workbookView xWindow="2037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B10" i="5" s="1"/>
  <c r="E10" i="5"/>
  <c r="CW10" i="5" s="1"/>
  <c r="D10" i="5"/>
  <c r="CV10" i="5" s="1"/>
  <c r="C10" i="5"/>
  <c r="DF10" i="5" s="1"/>
  <c r="B10" i="5"/>
  <c r="DZ9" i="5"/>
  <c r="DO9" i="5"/>
  <c r="DD9" i="5"/>
  <c r="CS9" i="5"/>
  <c r="CH9" i="5"/>
  <c r="BW9" i="5"/>
  <c r="BL9" i="5"/>
  <c r="BA9" i="5"/>
  <c r="AP9" i="5"/>
  <c r="AE9" i="5"/>
  <c r="T9" i="5"/>
  <c r="EJ6" i="5"/>
  <c r="EI6" i="5"/>
  <c r="EE12" i="5" s="1"/>
  <c r="EH6" i="5"/>
  <c r="ED12" i="5" s="1"/>
  <c r="EG6" i="5"/>
  <c r="EF6" i="5"/>
  <c r="EB12" i="5" s="1"/>
  <c r="EE6" i="5"/>
  <c r="MW81" i="4"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GK80" i="4" s="1"/>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CV11" i="5" s="1"/>
  <c r="CT6" i="5"/>
  <c r="OZ55" i="4"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HT55" i="4" s="1"/>
  <c r="BZ6" i="5"/>
  <c r="CA11" i="5" s="1"/>
  <c r="BY6" i="5"/>
  <c r="BZ11" i="5" s="1"/>
  <c r="BX6" i="5"/>
  <c r="FL55" i="4" s="1"/>
  <c r="BW6" i="5"/>
  <c r="BX11" i="5" s="1"/>
  <c r="BV6" i="5"/>
  <c r="DG90" i="4" s="1"/>
  <c r="BU6" i="5"/>
  <c r="BQ12" i="5" s="1"/>
  <c r="BT6" i="5"/>
  <c r="BP12" i="5" s="1"/>
  <c r="BS6" i="5"/>
  <c r="BL56" i="4" s="1"/>
  <c r="BR6" i="5"/>
  <c r="BN12" i="5" s="1"/>
  <c r="BQ6" i="5"/>
  <c r="BM12" i="5" s="1"/>
  <c r="BP6" i="5"/>
  <c r="BQ11" i="5" s="1"/>
  <c r="BO6" i="5"/>
  <c r="BP11" i="5" s="1"/>
  <c r="BN6" i="5"/>
  <c r="BL55" i="4" s="1"/>
  <c r="BM6" i="5"/>
  <c r="BN11" i="5" s="1"/>
  <c r="BL6" i="5"/>
  <c r="BM11" i="5" s="1"/>
  <c r="BK6" i="5"/>
  <c r="CF90" i="4" s="1"/>
  <c r="BJ6" i="5"/>
  <c r="BF12" i="5" s="1"/>
  <c r="BI6" i="5"/>
  <c r="QN33" i="4"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JL33" i="4" s="1"/>
  <c r="AT6" i="5"/>
  <c r="MN32" i="4" s="1"/>
  <c r="AS6" i="5"/>
  <c r="AT11" i="5" s="1"/>
  <c r="AR6" i="5"/>
  <c r="AS11" i="5" s="1"/>
  <c r="AQ6" i="5"/>
  <c r="AR11" i="5" s="1"/>
  <c r="AP6" i="5"/>
  <c r="JL32" i="4" s="1"/>
  <c r="AO6" i="5"/>
  <c r="AD90" i="4" s="1"/>
  <c r="AN6" i="5"/>
  <c r="AJ12" i="5" s="1"/>
  <c r="AM6" i="5"/>
  <c r="AI12" i="5" s="1"/>
  <c r="AL6" i="5"/>
  <c r="GF33" i="4" s="1"/>
  <c r="AK6" i="5"/>
  <c r="FL33" i="4" s="1"/>
  <c r="AJ6" i="5"/>
  <c r="AF12" i="5" s="1"/>
  <c r="AI6" i="5"/>
  <c r="HT32" i="4"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BE90" i="4"/>
  <c r="NX81" i="4"/>
  <c r="KO81" i="4"/>
  <c r="HL81" i="4"/>
  <c r="GK81" i="4"/>
  <c r="DB81" i="4"/>
  <c r="CA81" i="4"/>
  <c r="PZ80" i="4"/>
  <c r="OY80" i="4"/>
  <c r="EC80" i="4"/>
  <c r="AZ80" i="4"/>
  <c r="Y80" i="4"/>
  <c r="NX79" i="4"/>
  <c r="GK79" i="4"/>
  <c r="AZ79" i="4"/>
  <c r="Y79" i="4"/>
  <c r="PT56" i="4"/>
  <c r="KZ56" i="4"/>
  <c r="KF56" i="4"/>
  <c r="HT56" i="4"/>
  <c r="ER56" i="4"/>
  <c r="CZ56" i="4"/>
  <c r="X56" i="4"/>
  <c r="RH55" i="4"/>
  <c r="PT55" i="4"/>
  <c r="OF55" i="4"/>
  <c r="LT55" i="4"/>
  <c r="KZ55" i="4"/>
  <c r="KF55" i="4"/>
  <c r="GF55" i="4"/>
  <c r="CZ55" i="4"/>
  <c r="AR55" i="4"/>
  <c r="X55" i="4"/>
  <c r="RH54" i="4"/>
  <c r="OZ54" i="4"/>
  <c r="OF54" i="4"/>
  <c r="KF54" i="4"/>
  <c r="HT54" i="4"/>
  <c r="ER54" i="4"/>
  <c r="CZ54" i="4"/>
  <c r="AR54" i="4"/>
  <c r="X54" i="4"/>
  <c r="KZ33" i="4"/>
  <c r="KF33" i="4"/>
  <c r="ER33" i="4"/>
  <c r="CZ33" i="4"/>
  <c r="CF33" i="4"/>
  <c r="AR33" i="4"/>
  <c r="X33" i="4"/>
  <c r="RH32" i="4"/>
  <c r="OF32" i="4"/>
  <c r="LT32" i="4"/>
  <c r="KZ32" i="4"/>
  <c r="KF32" i="4"/>
  <c r="GF32" i="4"/>
  <c r="AR32" i="4"/>
  <c r="X32" i="4"/>
  <c r="OZ31" i="4"/>
  <c r="KF31" i="4"/>
  <c r="ER31" i="4"/>
  <c r="AR31" i="4"/>
  <c r="X31" i="4"/>
  <c r="LZ10" i="4"/>
  <c r="IT10" i="4"/>
  <c r="FN10" i="4"/>
  <c r="CH10" i="4"/>
  <c r="B10" i="4"/>
  <c r="PF8" i="4"/>
  <c r="LZ8" i="4"/>
  <c r="IT8" i="4"/>
  <c r="FN8" i="4"/>
  <c r="CH8" i="4"/>
  <c r="B8" i="4"/>
  <c r="B5" i="4"/>
  <c r="IM81" i="4" l="1"/>
  <c r="OZ32" i="4"/>
  <c r="LT54" i="4"/>
  <c r="JN80" i="4"/>
  <c r="RH33" i="4"/>
  <c r="LT56" i="4"/>
  <c r="KO80" i="4"/>
  <c r="CF32" i="4"/>
  <c r="JL56" i="4"/>
  <c r="MN56" i="4"/>
  <c r="DB80" i="4"/>
  <c r="CJ10" i="5"/>
  <c r="DH10" i="5"/>
  <c r="DP11" i="5"/>
  <c r="GZ31" i="4"/>
  <c r="QN31" i="4"/>
  <c r="ER32" i="4"/>
  <c r="PT32" i="4"/>
  <c r="BL33" i="4"/>
  <c r="GZ33" i="4"/>
  <c r="MN33" i="4"/>
  <c r="GZ54" i="4"/>
  <c r="ER55" i="4"/>
  <c r="OZ56" i="4"/>
  <c r="DB79" i="4"/>
  <c r="PZ79" i="4"/>
  <c r="NX80" i="4"/>
  <c r="JN81" i="4"/>
  <c r="RA81" i="4"/>
  <c r="AT10" i="5"/>
  <c r="CL10" i="5"/>
  <c r="DS10" i="5"/>
  <c r="AJ11" i="5"/>
  <c r="CB11" i="5"/>
  <c r="AI10" i="5"/>
  <c r="AQ12" i="5"/>
  <c r="OZ33" i="4"/>
  <c r="CF54" i="4"/>
  <c r="GZ56" i="4"/>
  <c r="V10" i="5"/>
  <c r="BP10" i="5"/>
  <c r="CU10" i="5"/>
  <c r="EB10" i="5"/>
  <c r="BO12" i="5"/>
  <c r="EA12" i="5"/>
  <c r="CF31" i="4"/>
  <c r="LT31" i="4"/>
  <c r="QN54" i="4"/>
  <c r="CF55" i="4"/>
  <c r="JN79" i="4"/>
  <c r="X10" i="5"/>
  <c r="CA10" i="5"/>
  <c r="ED10" i="5"/>
  <c r="GZ32" i="4"/>
  <c r="GF54" i="4"/>
  <c r="KZ54" i="4"/>
  <c r="PT54" i="4"/>
  <c r="GF56" i="4"/>
  <c r="OF56" i="4"/>
  <c r="MW80" i="4"/>
  <c r="RA80" i="4"/>
  <c r="EA10" i="5"/>
  <c r="CI10" i="5"/>
  <c r="AQ10" i="5"/>
  <c r="MW79" i="4"/>
  <c r="JL54" i="4"/>
  <c r="JL31" i="4"/>
  <c r="CZ31" i="4"/>
  <c r="HT31" i="4"/>
  <c r="OF31" i="4"/>
  <c r="RH31" i="4"/>
  <c r="CZ32" i="4"/>
  <c r="HT33" i="4"/>
  <c r="LT33" i="4"/>
  <c r="PT33" i="4"/>
  <c r="GZ55" i="4"/>
  <c r="CF56" i="4"/>
  <c r="IM79" i="4"/>
  <c r="OY79" i="4"/>
  <c r="CA80" i="4"/>
  <c r="HL80" i="4"/>
  <c r="AZ81" i="4"/>
  <c r="DE12" i="5"/>
  <c r="Y81" i="4"/>
  <c r="DI12" i="5"/>
  <c r="EC81" i="4"/>
  <c r="DR11" i="5"/>
  <c r="IM80" i="4"/>
  <c r="EC12" i="5"/>
  <c r="OY81" i="4"/>
  <c r="DQ10" i="5"/>
  <c r="BY10" i="5"/>
  <c r="AG10" i="5"/>
  <c r="HL79" i="4"/>
  <c r="FL54" i="4"/>
  <c r="FL31" i="4"/>
  <c r="U10" i="5"/>
  <c r="AF10" i="5"/>
  <c r="AR10" i="5"/>
  <c r="BC10" i="5"/>
  <c r="BN10" i="5"/>
  <c r="BZ10" i="5"/>
  <c r="CK10" i="5"/>
  <c r="AU11" i="5"/>
  <c r="CI11" i="5"/>
  <c r="CU11" i="5"/>
  <c r="AH12" i="5"/>
  <c r="CW12" i="5"/>
  <c r="DG10" i="5"/>
  <c r="BO10" i="5"/>
  <c r="W10" i="5"/>
  <c r="CA79" i="4"/>
  <c r="BL54" i="4"/>
  <c r="BL31" i="4"/>
  <c r="AH10" i="5"/>
  <c r="AS10" i="5"/>
  <c r="BD10" i="5"/>
  <c r="CX10" i="5"/>
  <c r="DI10" i="5"/>
  <c r="DT10" i="5"/>
  <c r="AQ11" i="5"/>
  <c r="BY11" i="5"/>
  <c r="GF31" i="4"/>
  <c r="KZ31" i="4"/>
  <c r="PT31" i="4"/>
  <c r="OF33" i="4"/>
  <c r="AR56" i="4"/>
  <c r="RH56" i="4"/>
  <c r="EC79" i="4"/>
  <c r="KO79" i="4"/>
  <c r="PZ81" i="4"/>
  <c r="BF10" i="5"/>
  <c r="BQ10" i="5"/>
  <c r="CT10" i="5"/>
  <c r="DE10" i="5"/>
  <c r="DP10" i="5"/>
  <c r="AG11" i="5"/>
  <c r="BO11" i="5"/>
  <c r="CW11" i="5"/>
  <c r="BE12" i="5"/>
  <c r="BY12" i="5"/>
  <c r="EE10" i="5"/>
  <c r="CM10" i="5"/>
  <c r="AU10" i="5"/>
  <c r="RA79" i="4"/>
  <c r="MN54" i="4"/>
  <c r="MN31" i="4"/>
  <c r="Y10" i="5"/>
  <c r="AJ10" i="5"/>
  <c r="BB10" i="5"/>
  <c r="BM10" i="5"/>
  <c r="BX10" i="5"/>
  <c r="DR10" i="5"/>
  <c r="EC10" i="5"/>
  <c r="W11" i="5"/>
  <c r="BE11" i="5"/>
  <c r="CM11" i="5"/>
  <c r="AG12" i="5"/>
  <c r="BE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<sst xmlns="http://schemas.openxmlformats.org/spreadsheetml/2006/main" count="262" uniqueCount="108">
  <si>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</si>
  <si>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</si>
  <si>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</si>
  <si>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</si>
  <si>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</si>
  <si>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</si>
  <si>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</si>
  <si>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</si>
  <si>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</si>
  <si>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</si>
  <si>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</si>
  <si>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</si>
  <si>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</si>
  <si>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</si>
  <si>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</si>
  <si>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</si>
  <si>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</si>
  <si>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</si>
  <si>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</si>
  <si>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</si>
  <si>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</si>
  <si>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</si>
  <si>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</si>
  <si>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</si>
  <si>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</si>
  <si>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</si>
  <si>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</si>
  <si>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</si>
  <si>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</si>
  <si>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</si>
  <si>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</si>
  <si>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</si>
  <si>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</si>
  <si>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</si>
  <si>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</si>
  <si>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</si>
  <si>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</si>
  <si>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</si>
  <si>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</si>
  <si>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</si>
  <si>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</si>
  <si>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</si>
  <si>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</si>
  <si>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</si>
  <si>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</si>
  <si>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</si>
  <si>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</si>
  <si>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</si>
  <si>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</si>
  <si>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</si>
  <si>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</si>
  <si>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</si>
  <si>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</si>
  <si>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</si>
  <si>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</si>
  <si>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</si>
  <si>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</si>
  <si>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</si>
  <si>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</si>
  <si>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</si>
  <si>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</si>
  <si>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</si>
  <si>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</si>
  <si>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</si>
  <si>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</si>
  <si>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</si>
  <si>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</si>
  <si>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</si>
  <si>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</si>
  <si>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</si>
  <si>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</si>
  <si>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</si>
  <si>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</si>
  <si>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</si>
  <si>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</si>
  <si>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</si>
  <si>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</si>
  <si>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</si>
  <si>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</si>
  <si>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</si>
  <si>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</si>
  <si>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</si>
  <si>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</si>
  <si>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</si>
  <si>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</si>
  <si>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</si>
  <si>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</si>
  <si>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</si>
  <si>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</si>
  <si>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082121</t>
  </si>
  <si>
    <t>46</t>
  </si>
  <si>
    <t>02</t>
  </si>
  <si>
    <t>0</t>
  </si>
  <si>
    <t>000</t>
  </si>
  <si>
    <t>茨城県　常陸太田市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</si>
  <si>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</si>
  <si>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</si>
  <si>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</si>
  <si>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</si>
  <si>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</si>
  <si>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</si>
  <si>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</si>
  <si>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</si>
  <si>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</si>
  <si>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</si>
  <si>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営の健全性・効率性については、一般会計からの補助金など水道料金以外の収入に依存している状況にあるため、適正な料金水準の検討と更なる費用削減に努める。また、施設の老朽化が進んで来るため、将来にわたり持続可能な工業用水道事業となるよう、今後、老朽化が進む施設を更新するための財源確保や更新時期の平準化を図り、可能な限り計画的な施設更新に努める。また、事業を担う人材確保も課題となることから、職員研修の充実や新規職員の獲得に努める。</t>
    <rPh sb="52" eb="54">
      <t>テキセイ</t>
    </rPh>
    <rPh sb="57" eb="59">
      <t>スイジュン</t>
    </rPh>
    <rPh sb="60" eb="62">
      <t>ケントウ</t>
    </rPh>
    <phoneticPr fontId="5"/>
  </si>
  <si>
    <t>①経常収支比率は、100％を超えており、かつ②累積欠損金比率も発生していないため、概ね健全な経営であるが、⑤料金回収率が64.49%と100%を大きく下回っており、一般会計からの補助金など水道料金以外の収入に依存している状況にあることから、適正な料金水準への見直しと更なる費用削減に努める。
③流動比率は類似団体平均を大きく下回っているものの、100%を上回っていることから、短期的な債務に対しての支払能力は有しているといえる。
④企業債残高対給水収益比率は、類似団体平均を大きく下回っているものの、今後も給水収益の恒常的な増加が見込めない状況にあることから、引続き老朽化が進む施設の計画的な更新と企業債の借入抑制に努める。
⑥給水原価は,前年度から3.95円減少したものの、類似団体平均を大きく上回っていることから、引続き投資の効率化や費用削減に努める。
⑦施設利用率は、類似団体平均を上回っているものの、低い水準で推移していることから、今後の施設更新時においては、水需要の状況を踏まえつつ、適正な施設規模での更新を行う。
⑧契約率は類似団体平均を下回り、低い水準で推移していることから、今後、施設規模の見直しや関係部署等と連携した新規使用者の開拓を行う。</t>
    <rPh sb="125" eb="127">
      <t>スイジュン</t>
    </rPh>
    <rPh sb="177" eb="179">
      <t>ウワマワ</t>
    </rPh>
    <rPh sb="328" eb="329">
      <t>ゲン</t>
    </rPh>
    <rPh sb="329" eb="330">
      <t>ショウ</t>
    </rPh>
    <rPh sb="343" eb="344">
      <t>オオ</t>
    </rPh>
    <phoneticPr fontId="5"/>
  </si>
  <si>
    <t>②管路経年化率は、法定耐用年数を経過した管路がないため0%であるものの、①有形固定資産減価償却率が増加傾向にあることから、今後、老朽化が進む施設を更新するための財源確保や更新時期の平準化を図り、可能な限り計画的な施設更新に努める。
③管路更新率は、管路更新の必要がなかったことから更新をしていないために0%である。しかし、今後進む管路の老朽化に備え、財源確保や更新時期の平準化を図り、可能な限り計画的な施設更新に努める。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</si>
</sst>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69.819999999999993</c:v>
                </c:pt>
                <c:pt idx="1">
                  <c:v>71.3</c:v>
                </c:pt>
                <c:pt idx="2">
                  <c:v>72.77</c:v>
                </c:pt>
                <c:pt idx="3">
                  <c:v>74.25</c:v>
                </c:pt>
                <c:pt idx="4">
                  <c:v>75.67</c:v>
                </c:pt>
              </c:numCache>
            </c:numRef>
          </c:val>
          <c:extLst>
            <c:ext xmlns:c16="http://schemas.microsoft.com/office/drawing/2014/chart" uri="{C3380CC4-5D6E-409C-BE32-E72D297353CC}">
              <c16:uniqueId val="{00000000-F114-4C1B-A6B8-A7BED503A0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F114-4C1B-A6B8-A7BED503A0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5E-4585-A5FD-B8DD34FC70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E35E-4585-A5FD-B8DD34FC70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103.12</c:v>
                </c:pt>
                <c:pt idx="1">
                  <c:v>101.94</c:v>
                </c:pt>
                <c:pt idx="2">
                  <c:v>102.27</c:v>
                </c:pt>
                <c:pt idx="3">
                  <c:v>101.48</c:v>
                </c:pt>
                <c:pt idx="4">
                  <c:v>101.74</c:v>
                </c:pt>
              </c:numCache>
            </c:numRef>
          </c:val>
          <c:extLst>
            <c:ext xmlns:c16="http://schemas.microsoft.com/office/drawing/2014/chart" uri="{C3380CC4-5D6E-409C-BE32-E72D297353CC}">
              <c16:uniqueId val="{00000000-C833-48CE-B845-B03112EC5FE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C833-48CE-B845-B03112EC5FE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EB-4868-A910-40BC968D1F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33EB-4868-A910-40BC968D1F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1.52</c:v>
                </c:pt>
                <c:pt idx="1">
                  <c:v>0</c:v>
                </c:pt>
                <c:pt idx="2">
                  <c:v>0</c:v>
                </c:pt>
                <c:pt idx="3">
                  <c:v>0</c:v>
                </c:pt>
                <c:pt idx="4">
                  <c:v>0</c:v>
                </c:pt>
              </c:numCache>
            </c:numRef>
          </c:val>
          <c:extLst>
            <c:ext xmlns:c16="http://schemas.microsoft.com/office/drawing/2014/chart" uri="{C3380CC4-5D6E-409C-BE32-E72D297353CC}">
              <c16:uniqueId val="{00000000-C49D-4984-8933-EE46820E44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C49D-4984-8933-EE46820E44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201.94</c:v>
                </c:pt>
                <c:pt idx="1">
                  <c:v>201.12</c:v>
                </c:pt>
                <c:pt idx="2">
                  <c:v>205.93</c:v>
                </c:pt>
                <c:pt idx="3">
                  <c:v>225.65</c:v>
                </c:pt>
                <c:pt idx="4">
                  <c:v>245.82</c:v>
                </c:pt>
              </c:numCache>
            </c:numRef>
          </c:val>
          <c:extLst>
            <c:ext xmlns:c16="http://schemas.microsoft.com/office/drawing/2014/chart" uri="{C3380CC4-5D6E-409C-BE32-E72D297353CC}">
              <c16:uniqueId val="{00000000-FB7F-426C-ABA6-4DDF5600C9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FB7F-426C-ABA6-4DDF5600C9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179.66</c:v>
                </c:pt>
                <c:pt idx="1">
                  <c:v>144.41</c:v>
                </c:pt>
                <c:pt idx="2">
                  <c:v>98.9</c:v>
                </c:pt>
                <c:pt idx="3">
                  <c:v>65.930000000000007</c:v>
                </c:pt>
                <c:pt idx="4">
                  <c:v>54.96</c:v>
                </c:pt>
              </c:numCache>
            </c:numRef>
          </c:val>
          <c:extLst>
            <c:ext xmlns:c16="http://schemas.microsoft.com/office/drawing/2014/chart" uri="{C3380CC4-5D6E-409C-BE32-E72D297353CC}">
              <c16:uniqueId val="{00000000-1F27-42B3-8778-EEBECDB076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1F27-42B3-8778-EEBECDB076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62.49</c:v>
                </c:pt>
                <c:pt idx="1">
                  <c:v>66.599999999999994</c:v>
                </c:pt>
                <c:pt idx="2">
                  <c:v>70.5</c:v>
                </c:pt>
                <c:pt idx="3">
                  <c:v>62.67</c:v>
                </c:pt>
                <c:pt idx="4">
                  <c:v>64.489999999999995</c:v>
                </c:pt>
              </c:numCache>
            </c:numRef>
          </c:val>
          <c:extLst>
            <c:ext xmlns:c16="http://schemas.microsoft.com/office/drawing/2014/chart" uri="{C3380CC4-5D6E-409C-BE32-E72D297353CC}">
              <c16:uniqueId val="{00000000-1D53-4058-8080-1DF74B88CD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1D53-4058-8080-1DF74B88CD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91.43</c:v>
                </c:pt>
                <c:pt idx="1">
                  <c:v>86.9</c:v>
                </c:pt>
                <c:pt idx="2">
                  <c:v>85.09</c:v>
                </c:pt>
                <c:pt idx="3">
                  <c:v>96.47</c:v>
                </c:pt>
                <c:pt idx="4">
                  <c:v>92.52</c:v>
                </c:pt>
              </c:numCache>
            </c:numRef>
          </c:val>
          <c:extLst>
            <c:ext xmlns:c16="http://schemas.microsoft.com/office/drawing/2014/chart" uri="{C3380CC4-5D6E-409C-BE32-E72D297353CC}">
              <c16:uniqueId val="{00000000-42F4-4078-828B-440242C1C6C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42F4-4078-828B-440242C1C6C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33.020000000000003</c:v>
                </c:pt>
                <c:pt idx="1">
                  <c:v>35.770000000000003</c:v>
                </c:pt>
                <c:pt idx="2">
                  <c:v>38.200000000000003</c:v>
                </c:pt>
                <c:pt idx="3">
                  <c:v>39.770000000000003</c:v>
                </c:pt>
                <c:pt idx="4">
                  <c:v>39.69</c:v>
                </c:pt>
              </c:numCache>
            </c:numRef>
          </c:val>
          <c:extLst>
            <c:ext xmlns:c16="http://schemas.microsoft.com/office/drawing/2014/chart" uri="{C3380CC4-5D6E-409C-BE32-E72D297353CC}">
              <c16:uniqueId val="{00000000-A544-4F60-B92E-1A1DD1A947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A544-4F60-B92E-1A1DD1A947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35.46</c:v>
                </c:pt>
                <c:pt idx="1">
                  <c:v>36.33</c:v>
                </c:pt>
                <c:pt idx="2">
                  <c:v>36.33</c:v>
                </c:pt>
                <c:pt idx="3">
                  <c:v>36.33</c:v>
                </c:pt>
                <c:pt idx="4">
                  <c:v>36.33</c:v>
                </c:pt>
              </c:numCache>
            </c:numRef>
          </c:val>
          <c:extLst>
            <c:ext xmlns:c16="http://schemas.microsoft.com/office/drawing/2014/chart" uri="{C3380CC4-5D6E-409C-BE32-E72D297353CC}">
              <c16:uniqueId val="{00000000-5554-48F3-BDFC-A3F1E1626B2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5554-48F3-BDFC-A3F1E1626B2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NR46"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茨城県　常陸太田市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5770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2290</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84.7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5</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2096</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103.12</v>
      </c>
      <c r="Y32" s="121"/>
      <c r="Z32" s="121"/>
      <c r="AA32" s="121"/>
      <c r="AB32" s="121"/>
      <c r="AC32" s="121"/>
      <c r="AD32" s="121"/>
      <c r="AE32" s="121"/>
      <c r="AF32" s="121"/>
      <c r="AG32" s="121"/>
      <c r="AH32" s="121"/>
      <c r="AI32" s="121"/>
      <c r="AJ32" s="121"/>
      <c r="AK32" s="121"/>
      <c r="AL32" s="121"/>
      <c r="AM32" s="121"/>
      <c r="AN32" s="121"/>
      <c r="AO32" s="121"/>
      <c r="AP32" s="121"/>
      <c r="AQ32" s="122"/>
      <c r="AR32" s="120">
        <f>データ!U6</f>
        <v>101.94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102.27</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101.48</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101.74</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201.94</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201.12</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205.93</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225.65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245.82</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179.66</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144.41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98.9</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65.930000000000007</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54.96</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107</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62.49</v>
      </c>
      <c r="Y55" s="121"/>
      <c r="Z55" s="121"/>
      <c r="AA55" s="121"/>
      <c r="AB55" s="121"/>
      <c r="AC55" s="121"/>
      <c r="AD55" s="121"/>
      <c r="AE55" s="121"/>
      <c r="AF55" s="121"/>
      <c r="AG55" s="121"/>
      <c r="AH55" s="121"/>
      <c r="AI55" s="121"/>
      <c r="AJ55" s="121"/>
      <c r="AK55" s="121"/>
      <c r="AL55" s="121"/>
      <c r="AM55" s="121"/>
      <c r="AN55" s="121"/>
      <c r="AO55" s="121"/>
      <c r="AP55" s="121"/>
      <c r="AQ55" s="122"/>
      <c r="AR55" s="120">
        <f>データ!BM6</f>
        <v>66.599999999999994</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70.5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62.67</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64.489999999999995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91.43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86.9</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85.09</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96.47</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92.52</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33.020000000000003</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35.770000000000003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38.200000000000003</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39.770000000000003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39.69</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35.46</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36.33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36.33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36.33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36.33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42" t="s">
        <v>105</v>
      </c>
      <c r="SN68" s="143"/>
      <c r="SO68" s="143"/>
      <c r="SP68" s="143"/>
      <c r="SQ68" s="143"/>
      <c r="SR68" s="143"/>
      <c r="SS68" s="143"/>
      <c r="ST68" s="143"/>
      <c r="SU68" s="143"/>
      <c r="SV68" s="143"/>
      <c r="SW68" s="143"/>
      <c r="SX68" s="143"/>
      <c r="SY68" s="143"/>
      <c r="SZ68" s="143"/>
      <c r="TA68" s="14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42"/>
      <c r="SN69" s="143"/>
      <c r="SO69" s="143"/>
      <c r="SP69" s="143"/>
      <c r="SQ69" s="143"/>
      <c r="SR69" s="143"/>
      <c r="SS69" s="143"/>
      <c r="ST69" s="143"/>
      <c r="SU69" s="143"/>
      <c r="SV69" s="143"/>
      <c r="SW69" s="143"/>
      <c r="SX69" s="143"/>
      <c r="SY69" s="143"/>
      <c r="SZ69" s="143"/>
      <c r="TA69" s="14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42"/>
      <c r="SN70" s="143"/>
      <c r="SO70" s="143"/>
      <c r="SP70" s="143"/>
      <c r="SQ70" s="143"/>
      <c r="SR70" s="143"/>
      <c r="SS70" s="143"/>
      <c r="ST70" s="143"/>
      <c r="SU70" s="143"/>
      <c r="SV70" s="143"/>
      <c r="SW70" s="143"/>
      <c r="SX70" s="143"/>
      <c r="SY70" s="143"/>
      <c r="SZ70" s="143"/>
      <c r="TA70" s="14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42"/>
      <c r="SN71" s="143"/>
      <c r="SO71" s="143"/>
      <c r="SP71" s="143"/>
      <c r="SQ71" s="143"/>
      <c r="SR71" s="143"/>
      <c r="SS71" s="143"/>
      <c r="ST71" s="143"/>
      <c r="SU71" s="143"/>
      <c r="SV71" s="143"/>
      <c r="SW71" s="143"/>
      <c r="SX71" s="143"/>
      <c r="SY71" s="143"/>
      <c r="SZ71" s="143"/>
      <c r="TA71" s="14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42"/>
      <c r="SN72" s="143"/>
      <c r="SO72" s="143"/>
      <c r="SP72" s="143"/>
      <c r="SQ72" s="143"/>
      <c r="SR72" s="143"/>
      <c r="SS72" s="143"/>
      <c r="ST72" s="143"/>
      <c r="SU72" s="143"/>
      <c r="SV72" s="143"/>
      <c r="SW72" s="143"/>
      <c r="SX72" s="143"/>
      <c r="SY72" s="143"/>
      <c r="SZ72" s="143"/>
      <c r="TA72" s="14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42"/>
      <c r="SN73" s="143"/>
      <c r="SO73" s="143"/>
      <c r="SP73" s="143"/>
      <c r="SQ73" s="143"/>
      <c r="SR73" s="143"/>
      <c r="SS73" s="143"/>
      <c r="ST73" s="143"/>
      <c r="SU73" s="143"/>
      <c r="SV73" s="143"/>
      <c r="SW73" s="143"/>
      <c r="SX73" s="143"/>
      <c r="SY73" s="143"/>
      <c r="SZ73" s="143"/>
      <c r="TA73" s="14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42"/>
      <c r="SN74" s="143"/>
      <c r="SO74" s="143"/>
      <c r="SP74" s="143"/>
      <c r="SQ74" s="143"/>
      <c r="SR74" s="143"/>
      <c r="SS74" s="143"/>
      <c r="ST74" s="143"/>
      <c r="SU74" s="143"/>
      <c r="SV74" s="143"/>
      <c r="SW74" s="143"/>
      <c r="SX74" s="143"/>
      <c r="SY74" s="143"/>
      <c r="SZ74" s="143"/>
      <c r="TA74" s="14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42"/>
      <c r="SN75" s="143"/>
      <c r="SO75" s="143"/>
      <c r="SP75" s="143"/>
      <c r="SQ75" s="143"/>
      <c r="SR75" s="143"/>
      <c r="SS75" s="143"/>
      <c r="ST75" s="143"/>
      <c r="SU75" s="143"/>
      <c r="SV75" s="143"/>
      <c r="SW75" s="143"/>
      <c r="SX75" s="143"/>
      <c r="SY75" s="143"/>
      <c r="SZ75" s="143"/>
      <c r="TA75" s="14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42"/>
      <c r="SN76" s="143"/>
      <c r="SO76" s="143"/>
      <c r="SP76" s="143"/>
      <c r="SQ76" s="143"/>
      <c r="SR76" s="143"/>
      <c r="SS76" s="143"/>
      <c r="ST76" s="143"/>
      <c r="SU76" s="143"/>
      <c r="SV76" s="143"/>
      <c r="SW76" s="143"/>
      <c r="SX76" s="143"/>
      <c r="SY76" s="143"/>
      <c r="SZ76" s="143"/>
      <c r="TA76" s="14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42"/>
      <c r="SN77" s="143"/>
      <c r="SO77" s="143"/>
      <c r="SP77" s="143"/>
      <c r="SQ77" s="143"/>
      <c r="SR77" s="143"/>
      <c r="SS77" s="143"/>
      <c r="ST77" s="143"/>
      <c r="SU77" s="143"/>
      <c r="SV77" s="143"/>
      <c r="SW77" s="143"/>
      <c r="SX77" s="143"/>
      <c r="SY77" s="143"/>
      <c r="SZ77" s="143"/>
      <c r="TA77" s="14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42"/>
      <c r="SN78" s="143"/>
      <c r="SO78" s="143"/>
      <c r="SP78" s="143"/>
      <c r="SQ78" s="143"/>
      <c r="SR78" s="143"/>
      <c r="SS78" s="143"/>
      <c r="ST78" s="143"/>
      <c r="SU78" s="143"/>
      <c r="SV78" s="143"/>
      <c r="SW78" s="143"/>
      <c r="SX78" s="143"/>
      <c r="SY78" s="143"/>
      <c r="SZ78" s="143"/>
      <c r="TA78" s="144"/>
    </row>
    <row r="79" spans="1:521" ht="13.5" customHeight="1" x14ac:dyDescent="0.15">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R02</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R03</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R04</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R05</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R06</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R02</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R03</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R04</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R05</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R06</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R02</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R03</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R04</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R05</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R06</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42"/>
      <c r="SN79" s="143"/>
      <c r="SO79" s="143"/>
      <c r="SP79" s="143"/>
      <c r="SQ79" s="143"/>
      <c r="SR79" s="143"/>
      <c r="SS79" s="143"/>
      <c r="ST79" s="143"/>
      <c r="SU79" s="143"/>
      <c r="SV79" s="143"/>
      <c r="SW79" s="143"/>
      <c r="SX79" s="143"/>
      <c r="SY79" s="143"/>
      <c r="SZ79" s="143"/>
      <c r="TA79" s="14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69.819999999999993</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71.3</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72.77</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74.25</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75.67</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0</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0</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0</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0</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0</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1.52</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0</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0</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42"/>
      <c r="SN80" s="143"/>
      <c r="SO80" s="143"/>
      <c r="SP80" s="143"/>
      <c r="SQ80" s="143"/>
      <c r="SR80" s="143"/>
      <c r="SS80" s="143"/>
      <c r="ST80" s="143"/>
      <c r="SU80" s="143"/>
      <c r="SV80" s="143"/>
      <c r="SW80" s="143"/>
      <c r="SX80" s="143"/>
      <c r="SY80" s="143"/>
      <c r="SZ80" s="143"/>
      <c r="TA80" s="14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55.32</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55.08</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56.95</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58</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56.39</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7.35</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7.6</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7.9</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8.2100000000000009</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11.15</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0.09</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0.4</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0.14000000000000001</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0.19</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0.06</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42"/>
      <c r="SN81" s="143"/>
      <c r="SO81" s="143"/>
      <c r="SP81" s="143"/>
      <c r="SQ81" s="143"/>
      <c r="SR81" s="143"/>
      <c r="SS81" s="143"/>
      <c r="ST81" s="143"/>
      <c r="SU81" s="143"/>
      <c r="SV81" s="143"/>
      <c r="SW81" s="143"/>
      <c r="SX81" s="143"/>
      <c r="SY81" s="143"/>
      <c r="SZ81" s="143"/>
      <c r="TA81" s="14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42"/>
      <c r="SN82" s="143"/>
      <c r="SO82" s="143"/>
      <c r="SP82" s="143"/>
      <c r="SQ82" s="143"/>
      <c r="SR82" s="143"/>
      <c r="SS82" s="143"/>
      <c r="ST82" s="143"/>
      <c r="SU82" s="143"/>
      <c r="SV82" s="143"/>
      <c r="SW82" s="143"/>
      <c r="SX82" s="143"/>
      <c r="SY82" s="143"/>
      <c r="SZ82" s="143"/>
      <c r="TA82" s="14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42"/>
      <c r="SN83" s="143"/>
      <c r="SO83" s="143"/>
      <c r="SP83" s="143"/>
      <c r="SQ83" s="143"/>
      <c r="SR83" s="143"/>
      <c r="SS83" s="143"/>
      <c r="ST83" s="143"/>
      <c r="SU83" s="143"/>
      <c r="SV83" s="143"/>
      <c r="SW83" s="143"/>
      <c r="SX83" s="143"/>
      <c r="SY83" s="143"/>
      <c r="SZ83" s="143"/>
      <c r="TA83" s="14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42"/>
      <c r="SN84" s="143"/>
      <c r="SO84" s="143"/>
      <c r="SP84" s="143"/>
      <c r="SQ84" s="143"/>
      <c r="SR84" s="143"/>
      <c r="SS84" s="143"/>
      <c r="ST84" s="143"/>
      <c r="SU84" s="143"/>
      <c r="SV84" s="143"/>
      <c r="SW84" s="143"/>
      <c r="SX84" s="143"/>
      <c r="SY84" s="143"/>
      <c r="SZ84" s="143"/>
      <c r="TA84" s="14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45"/>
      <c r="SN85" s="146"/>
      <c r="SO85" s="146"/>
      <c r="SP85" s="146"/>
      <c r="SQ85" s="146"/>
      <c r="SR85" s="146"/>
      <c r="SS85" s="146"/>
      <c r="ST85" s="146"/>
      <c r="SU85" s="146"/>
      <c r="SV85" s="146"/>
      <c r="SW85" s="146"/>
      <c r="SX85" s="146"/>
      <c r="SY85" s="146"/>
      <c r="SZ85" s="146"/>
      <c r="TA85" s="14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37</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38</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zLoSag3AsreIZI9pHablyG8TVFOmFgnBwGGia/qK98dzF3DrTa25VE+28rrWItK58vIFSAOkHLOeeqtHsh2nNQ==" saltValue="iwmkXAppt88vQ92qeJiOj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orientation="portrait"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41</v>
      </c>
      <c r="B3" s="29" t="s">
        <v>42</v>
      </c>
      <c r="C3" s="29" t="s">
        <v>43</v>
      </c>
      <c r="D3" s="29" t="s">
        <v>44</v>
      </c>
      <c r="E3" s="29" t="s">
        <v>45</v>
      </c>
      <c r="F3" s="29" t="s">
        <v>46</v>
      </c>
      <c r="G3" s="29" t="s">
        <v>47</v>
      </c>
      <c r="H3" s="152" t="s">
        <v>48</v>
      </c>
      <c r="I3" s="153"/>
      <c r="J3" s="153"/>
      <c r="K3" s="153"/>
      <c r="L3" s="153"/>
      <c r="M3" s="153"/>
      <c r="N3" s="153"/>
      <c r="O3" s="153"/>
      <c r="P3" s="153"/>
      <c r="Q3" s="153"/>
      <c r="R3" s="153"/>
      <c r="S3" s="153"/>
      <c r="T3" s="156" t="s">
        <v>49</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50</v>
      </c>
      <c r="B4" s="30"/>
      <c r="C4" s="30"/>
      <c r="D4" s="30"/>
      <c r="E4" s="30"/>
      <c r="F4" s="30"/>
      <c r="G4" s="30"/>
      <c r="H4" s="154"/>
      <c r="I4" s="155"/>
      <c r="J4" s="155"/>
      <c r="K4" s="155"/>
      <c r="L4" s="155"/>
      <c r="M4" s="155"/>
      <c r="N4" s="155"/>
      <c r="O4" s="155"/>
      <c r="P4" s="155"/>
      <c r="Q4" s="155"/>
      <c r="R4" s="155"/>
      <c r="S4" s="155"/>
      <c r="T4" s="151" t="s">
        <v>51</v>
      </c>
      <c r="U4" s="151"/>
      <c r="V4" s="151"/>
      <c r="W4" s="151"/>
      <c r="X4" s="151"/>
      <c r="Y4" s="151"/>
      <c r="Z4" s="151"/>
      <c r="AA4" s="151"/>
      <c r="AB4" s="151"/>
      <c r="AC4" s="151"/>
      <c r="AD4" s="151"/>
      <c r="AE4" s="151" t="s">
        <v>52</v>
      </c>
      <c r="AF4" s="151"/>
      <c r="AG4" s="151"/>
      <c r="AH4" s="151"/>
      <c r="AI4" s="151"/>
      <c r="AJ4" s="151"/>
      <c r="AK4" s="151"/>
      <c r="AL4" s="151"/>
      <c r="AM4" s="151"/>
      <c r="AN4" s="151"/>
      <c r="AO4" s="151"/>
      <c r="AP4" s="151" t="s">
        <v>53</v>
      </c>
      <c r="AQ4" s="151"/>
      <c r="AR4" s="151"/>
      <c r="AS4" s="151"/>
      <c r="AT4" s="151"/>
      <c r="AU4" s="151"/>
      <c r="AV4" s="151"/>
      <c r="AW4" s="151"/>
      <c r="AX4" s="151"/>
      <c r="AY4" s="151"/>
      <c r="AZ4" s="151"/>
      <c r="BA4" s="151" t="s">
        <v>54</v>
      </c>
      <c r="BB4" s="151"/>
      <c r="BC4" s="151"/>
      <c r="BD4" s="151"/>
      <c r="BE4" s="151"/>
      <c r="BF4" s="151"/>
      <c r="BG4" s="151"/>
      <c r="BH4" s="151"/>
      <c r="BI4" s="151"/>
      <c r="BJ4" s="151"/>
      <c r="BK4" s="151"/>
      <c r="BL4" s="151" t="s">
        <v>55</v>
      </c>
      <c r="BM4" s="151"/>
      <c r="BN4" s="151"/>
      <c r="BO4" s="151"/>
      <c r="BP4" s="151"/>
      <c r="BQ4" s="151"/>
      <c r="BR4" s="151"/>
      <c r="BS4" s="151"/>
      <c r="BT4" s="151"/>
      <c r="BU4" s="151"/>
      <c r="BV4" s="151"/>
      <c r="BW4" s="151" t="s">
        <v>56</v>
      </c>
      <c r="BX4" s="151"/>
      <c r="BY4" s="151"/>
      <c r="BZ4" s="151"/>
      <c r="CA4" s="151"/>
      <c r="CB4" s="151"/>
      <c r="CC4" s="151"/>
      <c r="CD4" s="151"/>
      <c r="CE4" s="151"/>
      <c r="CF4" s="151"/>
      <c r="CG4" s="151"/>
      <c r="CH4" s="151" t="s">
        <v>57</v>
      </c>
      <c r="CI4" s="151"/>
      <c r="CJ4" s="151"/>
      <c r="CK4" s="151"/>
      <c r="CL4" s="151"/>
      <c r="CM4" s="151"/>
      <c r="CN4" s="151"/>
      <c r="CO4" s="151"/>
      <c r="CP4" s="151"/>
      <c r="CQ4" s="151"/>
      <c r="CR4" s="151"/>
      <c r="CS4" s="151" t="s">
        <v>58</v>
      </c>
      <c r="CT4" s="151"/>
      <c r="CU4" s="151"/>
      <c r="CV4" s="151"/>
      <c r="CW4" s="151"/>
      <c r="CX4" s="151"/>
      <c r="CY4" s="151"/>
      <c r="CZ4" s="151"/>
      <c r="DA4" s="151"/>
      <c r="DB4" s="151"/>
      <c r="DC4" s="151"/>
      <c r="DD4" s="151" t="s">
        <v>59</v>
      </c>
      <c r="DE4" s="151"/>
      <c r="DF4" s="151"/>
      <c r="DG4" s="151"/>
      <c r="DH4" s="151"/>
      <c r="DI4" s="151"/>
      <c r="DJ4" s="151"/>
      <c r="DK4" s="151"/>
      <c r="DL4" s="151"/>
      <c r="DM4" s="151"/>
      <c r="DN4" s="151"/>
      <c r="DO4" s="151" t="s">
        <v>60</v>
      </c>
      <c r="DP4" s="151"/>
      <c r="DQ4" s="151"/>
      <c r="DR4" s="151"/>
      <c r="DS4" s="151"/>
      <c r="DT4" s="151"/>
      <c r="DU4" s="151"/>
      <c r="DV4" s="151"/>
      <c r="DW4" s="151"/>
      <c r="DX4" s="151"/>
      <c r="DY4" s="151"/>
      <c r="DZ4" s="151" t="s">
        <v>61</v>
      </c>
      <c r="EA4" s="151"/>
      <c r="EB4" s="151"/>
      <c r="EC4" s="151"/>
      <c r="ED4" s="151"/>
      <c r="EE4" s="151"/>
      <c r="EF4" s="151"/>
      <c r="EG4" s="151"/>
      <c r="EH4" s="151"/>
      <c r="EI4" s="151"/>
      <c r="EJ4" s="151"/>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103.12</v>
      </c>
      <c r="U6" s="35">
        <f>U7</f>
        <v>101.94</v>
      </c>
      <c r="V6" s="35">
        <f>V7</f>
        <v>102.27</v>
      </c>
      <c r="W6" s="35">
        <f>W7</f>
        <v>101.48</v>
      </c>
      <c r="X6" s="35">
        <f t="shared" si="3"/>
        <v>101.74</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201.94</v>
      </c>
      <c r="AQ6" s="35">
        <f>AQ7</f>
        <v>201.12</v>
      </c>
      <c r="AR6" s="35">
        <f>AR7</f>
        <v>205.93</v>
      </c>
      <c r="AS6" s="35">
        <f>AS7</f>
        <v>225.65</v>
      </c>
      <c r="AT6" s="35">
        <f t="shared" si="3"/>
        <v>245.82</v>
      </c>
      <c r="AU6" s="35">
        <f t="shared" si="3"/>
        <v>819.73</v>
      </c>
      <c r="AV6" s="35">
        <f t="shared" si="3"/>
        <v>834.05</v>
      </c>
      <c r="AW6" s="35">
        <f t="shared" si="3"/>
        <v>1011.55</v>
      </c>
      <c r="AX6" s="35">
        <f t="shared" si="3"/>
        <v>913.57</v>
      </c>
      <c r="AY6" s="35">
        <f t="shared" si="3"/>
        <v>973.79</v>
      </c>
      <c r="AZ6" s="33" t="str">
        <f>IF(AZ7="-","【-】","【"&amp;SUBSTITUTE(TEXT(AZ7,"#,##0.00"),"-","△")&amp;"】")</f>
        <v>【439.16】</v>
      </c>
      <c r="BA6" s="35">
        <f t="shared" si="3"/>
        <v>179.66</v>
      </c>
      <c r="BB6" s="35">
        <f>BB7</f>
        <v>144.41</v>
      </c>
      <c r="BC6" s="35">
        <f>BC7</f>
        <v>98.9</v>
      </c>
      <c r="BD6" s="35">
        <f>BD7</f>
        <v>65.930000000000007</v>
      </c>
      <c r="BE6" s="35">
        <f t="shared" si="3"/>
        <v>54.96</v>
      </c>
      <c r="BF6" s="35">
        <f t="shared" si="3"/>
        <v>490.39</v>
      </c>
      <c r="BG6" s="35">
        <f t="shared" si="3"/>
        <v>475.44</v>
      </c>
      <c r="BH6" s="35">
        <f t="shared" si="3"/>
        <v>413.6</v>
      </c>
      <c r="BI6" s="35">
        <f t="shared" si="3"/>
        <v>398.17</v>
      </c>
      <c r="BJ6" s="35">
        <f t="shared" si="3"/>
        <v>388.41</v>
      </c>
      <c r="BK6" s="33" t="str">
        <f>IF(BK7="-","【-】","【"&amp;SUBSTITUTE(TEXT(BK7,"#,##0.00"),"-","△")&amp;"】")</f>
        <v>【227.97】</v>
      </c>
      <c r="BL6" s="35">
        <f t="shared" si="3"/>
        <v>62.49</v>
      </c>
      <c r="BM6" s="35">
        <f>BM7</f>
        <v>66.599999999999994</v>
      </c>
      <c r="BN6" s="35">
        <f>BN7</f>
        <v>70.5</v>
      </c>
      <c r="BO6" s="35">
        <f>BO7</f>
        <v>62.67</v>
      </c>
      <c r="BP6" s="35">
        <f t="shared" si="3"/>
        <v>64.489999999999995</v>
      </c>
      <c r="BQ6" s="35">
        <f t="shared" si="3"/>
        <v>90.8</v>
      </c>
      <c r="BR6" s="35">
        <f t="shared" si="3"/>
        <v>93.49</v>
      </c>
      <c r="BS6" s="35">
        <f t="shared" si="3"/>
        <v>94.77</v>
      </c>
      <c r="BT6" s="35">
        <f t="shared" si="3"/>
        <v>89.59</v>
      </c>
      <c r="BU6" s="35">
        <f t="shared" si="3"/>
        <v>88.44</v>
      </c>
      <c r="BV6" s="33" t="str">
        <f>IF(BV7="-","【-】","【"&amp;SUBSTITUTE(TEXT(BV7,"#,##0.00"),"-","△")&amp;"】")</f>
        <v>【107.69】</v>
      </c>
      <c r="BW6" s="35">
        <f t="shared" si="3"/>
        <v>91.43</v>
      </c>
      <c r="BX6" s="35">
        <f>BX7</f>
        <v>86.9</v>
      </c>
      <c r="BY6" s="35">
        <f>BY7</f>
        <v>85.09</v>
      </c>
      <c r="BZ6" s="35">
        <f>BZ7</f>
        <v>96.47</v>
      </c>
      <c r="CA6" s="35">
        <f t="shared" si="3"/>
        <v>92.52</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33.020000000000003</v>
      </c>
      <c r="CI6" s="35">
        <f>CI7</f>
        <v>35.770000000000003</v>
      </c>
      <c r="CJ6" s="35">
        <f>CJ7</f>
        <v>38.200000000000003</v>
      </c>
      <c r="CK6" s="35">
        <f>CK7</f>
        <v>39.770000000000003</v>
      </c>
      <c r="CL6" s="35">
        <f t="shared" si="5"/>
        <v>39.69</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35.46</v>
      </c>
      <c r="CT6" s="35">
        <f>CT7</f>
        <v>36.33</v>
      </c>
      <c r="CU6" s="35">
        <f>CU7</f>
        <v>36.33</v>
      </c>
      <c r="CV6" s="35">
        <f>CV7</f>
        <v>36.33</v>
      </c>
      <c r="CW6" s="35">
        <f t="shared" si="6"/>
        <v>36.33</v>
      </c>
      <c r="CX6" s="35">
        <f t="shared" si="6"/>
        <v>49.05</v>
      </c>
      <c r="CY6" s="35">
        <f t="shared" si="6"/>
        <v>50.94</v>
      </c>
      <c r="CZ6" s="35">
        <f t="shared" si="6"/>
        <v>49.76</v>
      </c>
      <c r="DA6" s="35">
        <f t="shared" si="6"/>
        <v>49.18</v>
      </c>
      <c r="DB6" s="35">
        <f t="shared" si="6"/>
        <v>52.48</v>
      </c>
      <c r="DC6" s="33" t="str">
        <f>IF(DC7="-","【-】","【"&amp;SUBSTITUTE(TEXT(DC7,"#,##0.00"),"-","△")&amp;"】")</f>
        <v>【77.20】</v>
      </c>
      <c r="DD6" s="35">
        <f t="shared" ref="DD6:DM6" si="7">DD7</f>
        <v>69.819999999999993</v>
      </c>
      <c r="DE6" s="35">
        <f>DE7</f>
        <v>71.3</v>
      </c>
      <c r="DF6" s="35">
        <f>DF7</f>
        <v>72.77</v>
      </c>
      <c r="DG6" s="35">
        <f>DG7</f>
        <v>74.25</v>
      </c>
      <c r="DH6" s="35">
        <f t="shared" si="7"/>
        <v>75.67</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1.52</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5770</v>
      </c>
      <c r="L7" s="37" t="s">
        <v>97</v>
      </c>
      <c r="M7" s="38">
        <v>2</v>
      </c>
      <c r="N7" s="38">
        <v>2290</v>
      </c>
      <c r="O7" s="39" t="s">
        <v>98</v>
      </c>
      <c r="P7" s="39">
        <v>84.7</v>
      </c>
      <c r="Q7" s="38">
        <v>5</v>
      </c>
      <c r="R7" s="38">
        <v>2096</v>
      </c>
      <c r="S7" s="37" t="s">
        <v>99</v>
      </c>
      <c r="T7" s="40">
        <v>103.12</v>
      </c>
      <c r="U7" s="40">
        <v>101.94</v>
      </c>
      <c r="V7" s="40">
        <v>102.27</v>
      </c>
      <c r="W7" s="40">
        <v>101.48</v>
      </c>
      <c r="X7" s="40">
        <v>101.74</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201.94</v>
      </c>
      <c r="AQ7" s="40">
        <v>201.12</v>
      </c>
      <c r="AR7" s="40">
        <v>205.93</v>
      </c>
      <c r="AS7" s="40">
        <v>225.65</v>
      </c>
      <c r="AT7" s="40">
        <v>245.82</v>
      </c>
      <c r="AU7" s="40">
        <v>819.73</v>
      </c>
      <c r="AV7" s="40">
        <v>834.05</v>
      </c>
      <c r="AW7" s="40">
        <v>1011.55</v>
      </c>
      <c r="AX7" s="40">
        <v>913.57</v>
      </c>
      <c r="AY7" s="40">
        <v>973.79</v>
      </c>
      <c r="AZ7" s="40">
        <v>439.16</v>
      </c>
      <c r="BA7" s="40">
        <v>179.66</v>
      </c>
      <c r="BB7" s="40">
        <v>144.41</v>
      </c>
      <c r="BC7" s="40">
        <v>98.9</v>
      </c>
      <c r="BD7" s="40">
        <v>65.930000000000007</v>
      </c>
      <c r="BE7" s="40">
        <v>54.96</v>
      </c>
      <c r="BF7" s="40">
        <v>490.39</v>
      </c>
      <c r="BG7" s="40">
        <v>475.44</v>
      </c>
      <c r="BH7" s="40">
        <v>413.6</v>
      </c>
      <c r="BI7" s="40">
        <v>398.17</v>
      </c>
      <c r="BJ7" s="40">
        <v>388.41</v>
      </c>
      <c r="BK7" s="40">
        <v>227.97</v>
      </c>
      <c r="BL7" s="40">
        <v>62.49</v>
      </c>
      <c r="BM7" s="40">
        <v>66.599999999999994</v>
      </c>
      <c r="BN7" s="40">
        <v>70.5</v>
      </c>
      <c r="BO7" s="40">
        <v>62.67</v>
      </c>
      <c r="BP7" s="40">
        <v>64.489999999999995</v>
      </c>
      <c r="BQ7" s="40">
        <v>90.8</v>
      </c>
      <c r="BR7" s="40">
        <v>93.49</v>
      </c>
      <c r="BS7" s="40">
        <v>94.77</v>
      </c>
      <c r="BT7" s="40">
        <v>89.59</v>
      </c>
      <c r="BU7" s="40">
        <v>88.44</v>
      </c>
      <c r="BV7" s="40">
        <v>107.69</v>
      </c>
      <c r="BW7" s="40">
        <v>91.43</v>
      </c>
      <c r="BX7" s="40">
        <v>86.9</v>
      </c>
      <c r="BY7" s="40">
        <v>85.09</v>
      </c>
      <c r="BZ7" s="40">
        <v>96.47</v>
      </c>
      <c r="CA7" s="40">
        <v>92.52</v>
      </c>
      <c r="CB7" s="40">
        <v>50.56</v>
      </c>
      <c r="CC7" s="40">
        <v>49.4</v>
      </c>
      <c r="CD7" s="40">
        <v>49.51</v>
      </c>
      <c r="CE7" s="40">
        <v>52.49</v>
      </c>
      <c r="CF7" s="40">
        <v>51.61</v>
      </c>
      <c r="CG7" s="40">
        <v>20.260000000000002</v>
      </c>
      <c r="CH7" s="40">
        <v>33.020000000000003</v>
      </c>
      <c r="CI7" s="40">
        <v>35.770000000000003</v>
      </c>
      <c r="CJ7" s="40">
        <v>38.200000000000003</v>
      </c>
      <c r="CK7" s="40">
        <v>39.770000000000003</v>
      </c>
      <c r="CL7" s="40">
        <v>39.69</v>
      </c>
      <c r="CM7" s="40">
        <v>34.19</v>
      </c>
      <c r="CN7" s="40">
        <v>36.65</v>
      </c>
      <c r="CO7" s="40">
        <v>33.29</v>
      </c>
      <c r="CP7" s="40">
        <v>31.77</v>
      </c>
      <c r="CQ7" s="40">
        <v>33.729999999999997</v>
      </c>
      <c r="CR7" s="40">
        <v>52.31</v>
      </c>
      <c r="CS7" s="40">
        <v>35.46</v>
      </c>
      <c r="CT7" s="40">
        <v>36.33</v>
      </c>
      <c r="CU7" s="40">
        <v>36.33</v>
      </c>
      <c r="CV7" s="40">
        <v>36.33</v>
      </c>
      <c r="CW7" s="40">
        <v>36.33</v>
      </c>
      <c r="CX7" s="40">
        <v>49.05</v>
      </c>
      <c r="CY7" s="40">
        <v>50.94</v>
      </c>
      <c r="CZ7" s="40">
        <v>49.76</v>
      </c>
      <c r="DA7" s="40">
        <v>49.18</v>
      </c>
      <c r="DB7" s="40">
        <v>52.48</v>
      </c>
      <c r="DC7" s="40">
        <v>77.2</v>
      </c>
      <c r="DD7" s="40">
        <v>69.819999999999993</v>
      </c>
      <c r="DE7" s="40">
        <v>71.3</v>
      </c>
      <c r="DF7" s="40">
        <v>72.77</v>
      </c>
      <c r="DG7" s="40">
        <v>74.25</v>
      </c>
      <c r="DH7" s="40">
        <v>75.67</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1.52</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42</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103.12</v>
      </c>
      <c r="V11" s="48">
        <f>IF(U6="-",NA(),U6)</f>
        <v>101.94</v>
      </c>
      <c r="W11" s="48">
        <f>IF(V6="-",NA(),V6)</f>
        <v>102.27</v>
      </c>
      <c r="X11" s="48">
        <f>IF(W6="-",NA(),W6)</f>
        <v>101.48</v>
      </c>
      <c r="Y11" s="48">
        <f>IF(X6="-",NA(),X6)</f>
        <v>101.74</v>
      </c>
      <c r="AE11" s="47" t="s">
        <v>23</v>
      </c>
      <c r="AF11" s="48">
        <f>IF(AE6="-",NA(),AE6)</f>
        <v>0</v>
      </c>
      <c r="AG11" s="48">
        <f>IF(AF6="-",NA(),AF6)</f>
        <v>0</v>
      </c>
      <c r="AH11" s="48">
        <f>IF(AG6="-",NA(),AG6)</f>
        <v>0</v>
      </c>
      <c r="AI11" s="48">
        <f>IF(AH6="-",NA(),AH6)</f>
        <v>0</v>
      </c>
      <c r="AJ11" s="48">
        <f>IF(AI6="-",NA(),AI6)</f>
        <v>0</v>
      </c>
      <c r="AP11" s="47" t="s">
        <v>23</v>
      </c>
      <c r="AQ11" s="48">
        <f>IF(AP6="-",NA(),AP6)</f>
        <v>201.94</v>
      </c>
      <c r="AR11" s="48">
        <f>IF(AQ6="-",NA(),AQ6)</f>
        <v>201.12</v>
      </c>
      <c r="AS11" s="48">
        <f>IF(AR6="-",NA(),AR6)</f>
        <v>205.93</v>
      </c>
      <c r="AT11" s="48">
        <f>IF(AS6="-",NA(),AS6)</f>
        <v>225.65</v>
      </c>
      <c r="AU11" s="48">
        <f>IF(AT6="-",NA(),AT6)</f>
        <v>245.82</v>
      </c>
      <c r="BA11" s="47" t="s">
        <v>23</v>
      </c>
      <c r="BB11" s="48">
        <f>IF(BA6="-",NA(),BA6)</f>
        <v>179.66</v>
      </c>
      <c r="BC11" s="48">
        <f>IF(BB6="-",NA(),BB6)</f>
        <v>144.41</v>
      </c>
      <c r="BD11" s="48">
        <f>IF(BC6="-",NA(),BC6)</f>
        <v>98.9</v>
      </c>
      <c r="BE11" s="48">
        <f>IF(BD6="-",NA(),BD6)</f>
        <v>65.930000000000007</v>
      </c>
      <c r="BF11" s="48">
        <f>IF(BE6="-",NA(),BE6)</f>
        <v>54.96</v>
      </c>
      <c r="BL11" s="47" t="s">
        <v>23</v>
      </c>
      <c r="BM11" s="48">
        <f>IF(BL6="-",NA(),BL6)</f>
        <v>62.49</v>
      </c>
      <c r="BN11" s="48">
        <f>IF(BM6="-",NA(),BM6)</f>
        <v>66.599999999999994</v>
      </c>
      <c r="BO11" s="48">
        <f>IF(BN6="-",NA(),BN6)</f>
        <v>70.5</v>
      </c>
      <c r="BP11" s="48">
        <f>IF(BO6="-",NA(),BO6)</f>
        <v>62.67</v>
      </c>
      <c r="BQ11" s="48">
        <f>IF(BP6="-",NA(),BP6)</f>
        <v>64.489999999999995</v>
      </c>
      <c r="BW11" s="47" t="s">
        <v>23</v>
      </c>
      <c r="BX11" s="48">
        <f>IF(BW6="-",NA(),BW6)</f>
        <v>91.43</v>
      </c>
      <c r="BY11" s="48">
        <f>IF(BX6="-",NA(),BX6)</f>
        <v>86.9</v>
      </c>
      <c r="BZ11" s="48">
        <f>IF(BY6="-",NA(),BY6)</f>
        <v>85.09</v>
      </c>
      <c r="CA11" s="48">
        <f>IF(BZ6="-",NA(),BZ6)</f>
        <v>96.47</v>
      </c>
      <c r="CB11" s="48">
        <f>IF(CA6="-",NA(),CA6)</f>
        <v>92.52</v>
      </c>
      <c r="CH11" s="47" t="s">
        <v>23</v>
      </c>
      <c r="CI11" s="48">
        <f>IF(CH6="-",NA(),CH6)</f>
        <v>33.020000000000003</v>
      </c>
      <c r="CJ11" s="48">
        <f>IF(CI6="-",NA(),CI6)</f>
        <v>35.770000000000003</v>
      </c>
      <c r="CK11" s="48">
        <f>IF(CJ6="-",NA(),CJ6)</f>
        <v>38.200000000000003</v>
      </c>
      <c r="CL11" s="48">
        <f>IF(CK6="-",NA(),CK6)</f>
        <v>39.770000000000003</v>
      </c>
      <c r="CM11" s="48">
        <f>IF(CL6="-",NA(),CL6)</f>
        <v>39.69</v>
      </c>
      <c r="CS11" s="47" t="s">
        <v>23</v>
      </c>
      <c r="CT11" s="48">
        <f>IF(CS6="-",NA(),CS6)</f>
        <v>35.46</v>
      </c>
      <c r="CU11" s="48">
        <f>IF(CT6="-",NA(),CT6)</f>
        <v>36.33</v>
      </c>
      <c r="CV11" s="48">
        <f>IF(CU6="-",NA(),CU6)</f>
        <v>36.33</v>
      </c>
      <c r="CW11" s="48">
        <f>IF(CV6="-",NA(),CV6)</f>
        <v>36.33</v>
      </c>
      <c r="CX11" s="48">
        <f>IF(CW6="-",NA(),CW6)</f>
        <v>36.33</v>
      </c>
      <c r="DD11" s="47" t="s">
        <v>23</v>
      </c>
      <c r="DE11" s="48">
        <f>IF(DD6="-",NA(),DD6)</f>
        <v>69.819999999999993</v>
      </c>
      <c r="DF11" s="48">
        <f>IF(DE6="-",NA(),DE6)</f>
        <v>71.3</v>
      </c>
      <c r="DG11" s="48">
        <f>IF(DF6="-",NA(),DF6)</f>
        <v>72.77</v>
      </c>
      <c r="DH11" s="48">
        <f>IF(DG6="-",NA(),DG6)</f>
        <v>74.25</v>
      </c>
      <c r="DI11" s="48">
        <f>IF(DH6="-",NA(),DH6)</f>
        <v>75.67</v>
      </c>
      <c r="DO11" s="47" t="s">
        <v>23</v>
      </c>
      <c r="DP11" s="48">
        <f>IF(DO6="-",NA(),DO6)</f>
        <v>0</v>
      </c>
      <c r="DQ11" s="48">
        <f>IF(DP6="-",NA(),DP6)</f>
        <v>0</v>
      </c>
      <c r="DR11" s="48">
        <f>IF(DQ6="-",NA(),DQ6)</f>
        <v>0</v>
      </c>
      <c r="DS11" s="48">
        <f>IF(DR6="-",NA(),DR6)</f>
        <v>0</v>
      </c>
      <c r="DT11" s="48">
        <f>IF(DS6="-",NA(),DS6)</f>
        <v>0</v>
      </c>
      <c r="DZ11" s="47" t="s">
        <v>23</v>
      </c>
      <c r="EA11" s="48">
        <f>IF(DZ6="-",NA(),DZ6)</f>
        <v>1.52</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2025-12-15T05:02:01Z</dcterms:created>
  <dcterms:modified xsi:type="dcterms:W3CDTF">2026-02-26T06:47:32Z</dcterms:modified>
  <cp:category/>
</cp:coreProperties>
</file>