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10_水道（簡水含む）\"/>
    </mc:Choice>
  </mc:AlternateContent>
  <xr:revisionPtr revIDLastSave="0" documentId="8_{E4C3248D-5876-4FCE-BBEC-9000E579C90A}" xr6:coauthVersionLast="47" xr6:coauthVersionMax="47" xr10:uidLastSave="{00000000-0000-0000-0000-000000000000}"/>
  <workbookProtection workbookAlgorithmName="SHA-512" workbookHashValue="hIRoo/a4hNH/5MoaaUZu4pVQl2o609ahdOiPLxUlfEezqw++kzsiGzT4RPgMXiPvdowWaBzMPCZj9nWg0Hhm7Q==" workbookSaltValue="bIvCC+1AXywGG/vZFQsrXw==" workbookSpinCount="100000" lockStructure="1"/>
  <bookViews>
    <workbookView xWindow="2037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<sst xmlns="http://schemas.openxmlformats.org/spreadsheetml/2006/main" count="228" uniqueCount="111">
  <si>
    <t>非設置</t>
  </si>
  <si>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</si>
  <si>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</si>
  <si>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</si>
  <si>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</si>
  <si>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</si>
  <si>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業種CD</t>
    <rPh sb="0" eb="2">
      <t>ギョウシュ</t>
    </rPh>
    <phoneticPr fontId="1"/>
  </si>
  <si>
    <t>管理者の情報</t>
    <rPh sb="0" eb="3">
      <t>カンリシャ</t>
    </rPh>
    <rPh sb="4" eb="6">
      <t>ジョウホウ</t>
    </rPh>
    <phoneticPr fontId="1"/>
  </si>
  <si>
    <t>事業CD</t>
    <rPh sb="0" eb="2">
      <t>ジギョウ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</si>
  <si>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</si>
  <si>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</si>
  <si>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</si>
  <si>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</si>
  <si>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</si>
  <si>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</si>
  <si>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</si>
  <si>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</si>
  <si>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類似団体区分</t>
    <rPh sb="4" eb="6">
      <t>クブン</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</si>
  <si>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</si>
  <si>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</si>
  <si>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</si>
  <si>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</si>
  <si>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</si>
  <si>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A5</t>
  </si>
  <si>
    <t>資金不足比率(％)</t>
  </si>
  <si>
    <t>自己資本構成比率(％)</t>
  </si>
  <si>
    <t>施設CD</t>
    <rPh sb="0" eb="2">
      <t>シセツ</t>
    </rPh>
    <phoneticPr fontId="1"/>
  </si>
  <si>
    <t>普及率(％)</t>
  </si>
  <si>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</si>
  <si>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</si>
  <si>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</si>
  <si>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</si>
  <si>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</si>
  <si>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</si>
  <si>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</si>
  <si>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</si>
  <si>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</si>
  <si>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</si>
  <si>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</si>
  <si>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</si>
  <si>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</si>
  <si>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</si>
  <si>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</si>
  <si>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r>
      <t>全体として、給水収益が十分でないため、経営の健全性・効率性の部分で類似団体と比較して下回っている項目もあるが、ここ数年は加入促進や井戸からの切り替えなどにより給水収益が増加し改善されている。</t>
    </r>
    <r>
      <rPr>
        <sz val="11"/>
        <rFont val="ＭＳ ゴシック"/>
        <family val="3"/>
        <charset val="128"/>
      </rPr>
      <t xml:space="preserve">
今後も施設や管路の更新のため、財源の確保など　さらなる経営改善が引き続き必要である。
【補足】
※本表において、普及率の表示が91.86%とあるが、これは給水人口と住基人口との比率であり、本市水道事業決算書では、給水人口と常住人口との比率である93.31%を採用している。
</t>
    </r>
    <rPh sb="128" eb="129">
      <t>ヒ</t>
    </rPh>
    <rPh sb="130" eb="131">
      <t>ツヅ</t>
    </rPh>
    <phoneticPr fontId="1"/>
  </si>
  <si>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</si>
  <si>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</si>
  <si>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</si>
  <si>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</si>
  <si>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</si>
  <si>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</si>
  <si>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</si>
  <si>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</si>
  <si>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</si>
  <si>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</si>
  <si>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</si>
  <si>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</si>
  <si>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</si>
  <si>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</si>
  <si>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</si>
  <si>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</si>
  <si>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</si>
  <si>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</si>
  <si>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</si>
  <si>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</si>
  <si>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</si>
  <si>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</si>
  <si>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</si>
  <si>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</si>
  <si>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</si>
  <si>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</si>
  <si>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</si>
  <si>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</si>
  <si>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</si>
  <si>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</si>
  <si>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</si>
  <si>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</si>
  <si>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</si>
  <si>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</si>
  <si>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</si>
  <si>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</si>
  <si>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</si>
  <si>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</si>
  <si>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</si>
  <si>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</si>
  <si>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</si>
  <si>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</si>
  <si>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</si>
  <si>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</si>
  <si>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</si>
  <si>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</si>
  <si>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</si>
  <si>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</si>
  <si>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</si>
  <si>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</si>
  <si>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</si>
  <si>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茨城県　下妻市</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</si>
  <si>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</si>
  <si>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</si>
  <si>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</si>
  <si>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</si>
  <si>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</si>
  <si>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</si>
  <si>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</si>
  <si>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</si>
  <si>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</si>
  <si>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</si>
  <si>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</si>
  <si>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</si>
  <si>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</si>
  <si>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①経常収支比率
類似団体と比較しても高い数値で100％を超えている。</t>
    </r>
    <r>
      <rPr>
        <sz val="11"/>
        <rFont val="ＭＳ ゴシック"/>
        <family val="3"/>
        <charset val="128"/>
      </rPr>
      <t>今回減少しているが、要因としては前年度にあった電力・ガス食料品等価格高騰重点支援交付金が今年度はなく、営業外収益が減少したことなどが挙げられる。今後も給水収益の向上とさらなる経費の削減に努める必要がある。
③流動比率
類似団体と比較しても高い数値となっている。今回増加した要因は、主に未払金が減少したことによる流動負債の減少によるためである。今後も計画的な現金の留保や企業債の借入を行う必要がある。
④企業債残高対給水収益比率
類似団体と比較し高くなっているが、要因としては、平成20年度まで実施していた大規模な拡張事業のための企業債の発行や、令和2年度から令和5年度において行われた砂沼浄水場の浄水施設更新等のための企業債の発行が挙げられる。
⑧有収率
類似団体と比較し高くなっており、これは製造した水量に対して、料金収入が得られた水量の占める割合が高く、施設の稼働状況が効率的に収益に反映されていると言える。</t>
    </r>
    <rPh sb="34" eb="38">
      <t>コンカイ</t>
    </rPh>
    <rPh sb="44" eb="46">
      <t>ヨウイン</t>
    </rPh>
    <rPh sb="52" eb="53">
      <t>ド</t>
    </rPh>
    <rPh sb="78" eb="81">
      <t>コンネンド</t>
    </rPh>
    <rPh sb="85" eb="91">
      <t>エイギョウ</t>
    </rPh>
    <rPh sb="91" eb="93">
      <t>ゲンショウ</t>
    </rPh>
    <rPh sb="100" eb="101">
      <t>ア</t>
    </rPh>
    <rPh sb="109" eb="113">
      <t>キュウス</t>
    </rPh>
    <rPh sb="144" eb="148">
      <t>ルイジダンタイ</t>
    </rPh>
    <rPh sb="154" eb="155">
      <t>タカ</t>
    </rPh>
    <rPh sb="156" eb="158">
      <t>スウチ</t>
    </rPh>
    <rPh sb="165" eb="169">
      <t>コンカイ</t>
    </rPh>
    <rPh sb="171" eb="173">
      <t>ヨウイン</t>
    </rPh>
    <rPh sb="175" eb="176">
      <t>オモ</t>
    </rPh>
    <rPh sb="177" eb="184">
      <t>ミバライキン</t>
    </rPh>
    <rPh sb="190" eb="194">
      <t>リュウドウフサイ</t>
    </rPh>
    <rPh sb="195" eb="197">
      <t>ゲンショウ</t>
    </rPh>
    <rPh sb="315" eb="317">
      <t>レイワ</t>
    </rPh>
    <rPh sb="318" eb="320">
      <t>ネ</t>
    </rPh>
    <rPh sb="424" eb="426">
      <t>コウリツ</t>
    </rPh>
    <rPh sb="426" eb="427">
      <t>テキ</t>
    </rPh>
    <phoneticPr fontId="1"/>
  </si>
  <si>
    <r>
      <t>①有形固定資産減価償却率は類似団体と比較しても高くなっている。</t>
    </r>
    <r>
      <rPr>
        <sz val="11"/>
        <rFont val="ＭＳ ゴシック"/>
        <family val="3"/>
        <charset val="128"/>
      </rPr>
      <t>耐震化計画やアセットマネジメントを基に、財源の確保なども含め、計画的に更新を行っていく必要がある。
②管路経年化率、③管路更新率ともに、類似団体を下回っているが、今後も耐用年数を経過する管路が増加していく状況にあることから、計画的に管路の更新を行っていく必要がある。</t>
    </r>
    <rPh sb="31" eb="37">
      <t>タイシンカケ</t>
    </rPh>
    <rPh sb="48" eb="49">
      <t>モト</t>
    </rPh>
    <rPh sb="51" eb="56">
      <t>ザイゲ</t>
    </rPh>
    <rPh sb="59" eb="61">
      <t>フ</t>
    </rPh>
    <rPh sb="62" eb="65">
      <t>ケイカクテキ</t>
    </rPh>
    <rPh sb="66" eb="68">
      <t>コウシン</t>
    </rPh>
    <rPh sb="69" eb="70">
      <t>オコナ</t>
    </rPh>
    <rPh sb="74" eb="76">
      <t>ヒツヨウ</t>
    </rPh>
    <rPh sb="91" eb="96">
      <t>カンロコウ</t>
    </rPh>
    <rPh sb="105" eb="107">
      <t>シタマワ</t>
    </rPh>
    <rPh sb="121" eb="123">
      <t>ケイカ</t>
    </rPh>
    <rPh sb="128" eb="130">
      <t>ゾウカ</t>
    </rPh>
    <rPh sb="134" eb="136">
      <t>ジョウキョウ</t>
    </rPh>
    <rPh sb="154" eb="155">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</si>
</sst>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quot;△&quot;#,##0.00;&quot;-&quot;"/>
    <numFmt numFmtId="180" formatCode="#,##0.00;&quot;△ &quot;#,##0.00"/>
  </numFmts>
  <fonts count="19"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b/>
      <sz val="12"/>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9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3" fillId="0" borderId="3" xfId="0" applyFont="1" applyBorder="1" applyAlignment="1">
      <alignment horizontal="left" vertical="center"/>
    </xf>
    <xf numFmtId="0" fontId="13" fillId="0" borderId="7" xfId="0" applyFont="1" applyBorder="1" applyAlignment="1">
      <alignment horizontal="left" vertical="center"/>
    </xf>
    <xf numFmtId="0" fontId="13" fillId="0" borderId="10" xfId="0" applyFont="1" applyBorder="1" applyAlignment="1">
      <alignment horizontal="left" vertical="center"/>
    </xf>
    <xf numFmtId="0" fontId="13" fillId="0" borderId="4" xfId="0" applyFont="1" applyBorder="1" applyAlignment="1">
      <alignment horizontal="left" vertical="center"/>
    </xf>
    <xf numFmtId="0" fontId="13" fillId="0" borderId="0" xfId="0" applyFont="1" applyAlignment="1">
      <alignment horizontal="left" vertical="center"/>
    </xf>
    <xf numFmtId="0" fontId="13" fillId="0" borderId="11" xfId="0" applyFont="1" applyBorder="1" applyAlignment="1">
      <alignment horizontal="left" vertical="center"/>
    </xf>
    <xf numFmtId="0" fontId="8" fillId="0" borderId="4"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11"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8" fillId="0" borderId="12" xfId="0" applyFont="1" applyBorder="1" applyAlignment="1" applyProtection="1">
      <alignment horizontal="left" vertical="top" wrapText="1"/>
      <protection locked="0"/>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2" fillId="2" borderId="8"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
                  <c:v>0</c:v>
                </c:pt>
                <c:pt idx="1">
                  <c:v>0.03</c:v>
                </c:pt>
                <c:pt idx="2">
                  <c:v>0.03</c:v>
                </c:pt>
                <c:pt idx="3">
                  <c:v>0.06</c:v>
                </c:pt>
                <c:pt idx="4">
                  <c:v>0.16</c:v>
                </c:pt>
              </c:numCache>
            </c:numRef>
          </c:val>
          <c:extLst>
            <c:ext xmlns:c16="http://schemas.microsoft.com/office/drawing/2014/chart" uri="{C3380CC4-5D6E-409C-BE32-E72D297353CC}">
              <c16:uniqueId val="{00000000-FCC6-4A43-889E-2EE7F54BB09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FCC6-4A43-889E-2EE7F54BB09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76.08</c:v>
                </c:pt>
                <c:pt idx="1">
                  <c:v>72.599999999999994</c:v>
                </c:pt>
                <c:pt idx="2">
                  <c:v>72.48</c:v>
                </c:pt>
                <c:pt idx="3">
                  <c:v>75.89</c:v>
                </c:pt>
                <c:pt idx="4">
                  <c:v>84.1</c:v>
                </c:pt>
              </c:numCache>
            </c:numRef>
          </c:val>
          <c:extLst>
            <c:ext xmlns:c16="http://schemas.microsoft.com/office/drawing/2014/chart" uri="{C3380CC4-5D6E-409C-BE32-E72D297353CC}">
              <c16:uniqueId val="{00000000-7A80-4252-AC85-B28C7DB39F8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7A80-4252-AC85-B28C7DB39F8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95.64</c:v>
                </c:pt>
                <c:pt idx="1">
                  <c:v>97.87</c:v>
                </c:pt>
                <c:pt idx="2">
                  <c:v>97.01</c:v>
                </c:pt>
                <c:pt idx="3">
                  <c:v>95.02</c:v>
                </c:pt>
                <c:pt idx="4">
                  <c:v>95.3</c:v>
                </c:pt>
              </c:numCache>
            </c:numRef>
          </c:val>
          <c:extLst>
            <c:ext xmlns:c16="http://schemas.microsoft.com/office/drawing/2014/chart" uri="{C3380CC4-5D6E-409C-BE32-E72D297353CC}">
              <c16:uniqueId val="{00000000-C29D-4828-9820-AC3672DFE7E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C29D-4828-9820-AC3672DFE7E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110.05</c:v>
                </c:pt>
                <c:pt idx="1">
                  <c:v>119.66</c:v>
                </c:pt>
                <c:pt idx="2">
                  <c:v>115.82</c:v>
                </c:pt>
                <c:pt idx="3">
                  <c:v>122.07</c:v>
                </c:pt>
                <c:pt idx="4">
                  <c:v>118.33</c:v>
                </c:pt>
              </c:numCache>
            </c:numRef>
          </c:val>
          <c:extLst>
            <c:ext xmlns:c16="http://schemas.microsoft.com/office/drawing/2014/chart" uri="{C3380CC4-5D6E-409C-BE32-E72D297353CC}">
              <c16:uniqueId val="{00000000-2EB9-4ED6-BEB4-F0E8E591705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2EB9-4ED6-BEB4-F0E8E591705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65.67</c:v>
                </c:pt>
                <c:pt idx="1">
                  <c:v>66.56</c:v>
                </c:pt>
                <c:pt idx="2">
                  <c:v>67.94</c:v>
                </c:pt>
                <c:pt idx="3">
                  <c:v>69.260000000000005</c:v>
                </c:pt>
                <c:pt idx="4">
                  <c:v>63.86</c:v>
                </c:pt>
              </c:numCache>
            </c:numRef>
          </c:val>
          <c:extLst>
            <c:ext xmlns:c16="http://schemas.microsoft.com/office/drawing/2014/chart" uri="{C3380CC4-5D6E-409C-BE32-E72D297353CC}">
              <c16:uniqueId val="{00000000-56B2-4EC4-BE7E-29EABB9CE1A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56B2-4EC4-BE7E-29EABB9CE1A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formatCode="#,##0.00;&quot;△&quot;#,##0.00">
                  <c:v>0</c:v>
                </c:pt>
                <c:pt idx="1">
                  <c:v>0.95</c:v>
                </c:pt>
                <c:pt idx="2">
                  <c:v>8.5500000000000007</c:v>
                </c:pt>
                <c:pt idx="3">
                  <c:v>13.78</c:v>
                </c:pt>
                <c:pt idx="4">
                  <c:v>18.82</c:v>
                </c:pt>
              </c:numCache>
            </c:numRef>
          </c:val>
          <c:extLst>
            <c:ext xmlns:c16="http://schemas.microsoft.com/office/drawing/2014/chart" uri="{C3380CC4-5D6E-409C-BE32-E72D297353CC}">
              <c16:uniqueId val="{00000000-68BE-4B1E-9D0F-33A823DF338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68BE-4B1E-9D0F-33A823DF338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B4-47D6-BC99-E87DF772794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A9B4-47D6-BC99-E87DF772794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121.42</c:v>
                </c:pt>
                <c:pt idx="1">
                  <c:v>145.97</c:v>
                </c:pt>
                <c:pt idx="2">
                  <c:v>182.11</c:v>
                </c:pt>
                <c:pt idx="3">
                  <c:v>178.07</c:v>
                </c:pt>
                <c:pt idx="4">
                  <c:v>353.6</c:v>
                </c:pt>
              </c:numCache>
            </c:numRef>
          </c:val>
          <c:extLst>
            <c:ext xmlns:c16="http://schemas.microsoft.com/office/drawing/2014/chart" uri="{C3380CC4-5D6E-409C-BE32-E72D297353CC}">
              <c16:uniqueId val="{00000000-879C-44D6-80E2-A35558BF8C5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879C-44D6-80E2-A35558BF8C5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419.03</c:v>
                </c:pt>
                <c:pt idx="1">
                  <c:v>442.45</c:v>
                </c:pt>
                <c:pt idx="2">
                  <c:v>538.29</c:v>
                </c:pt>
                <c:pt idx="3">
                  <c:v>536.94000000000005</c:v>
                </c:pt>
                <c:pt idx="4">
                  <c:v>509.64</c:v>
                </c:pt>
              </c:numCache>
            </c:numRef>
          </c:val>
          <c:extLst>
            <c:ext xmlns:c16="http://schemas.microsoft.com/office/drawing/2014/chart" uri="{C3380CC4-5D6E-409C-BE32-E72D297353CC}">
              <c16:uniqueId val="{00000000-6330-4EC7-8104-5942E64CF83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6330-4EC7-8104-5942E64CF83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104.2</c:v>
                </c:pt>
                <c:pt idx="1">
                  <c:v>114.3</c:v>
                </c:pt>
                <c:pt idx="2">
                  <c:v>101.25</c:v>
                </c:pt>
                <c:pt idx="3">
                  <c:v>115.67</c:v>
                </c:pt>
                <c:pt idx="4">
                  <c:v>112.36</c:v>
                </c:pt>
              </c:numCache>
            </c:numRef>
          </c:val>
          <c:extLst>
            <c:ext xmlns:c16="http://schemas.microsoft.com/office/drawing/2014/chart" uri="{C3380CC4-5D6E-409C-BE32-E72D297353CC}">
              <c16:uniqueId val="{00000000-1CC0-4A2E-8E62-86735CA6283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1CC0-4A2E-8E62-86735CA6283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213.31</c:v>
                </c:pt>
                <c:pt idx="1">
                  <c:v>194.87</c:v>
                </c:pt>
                <c:pt idx="2">
                  <c:v>206.78</c:v>
                </c:pt>
                <c:pt idx="3">
                  <c:v>193.4</c:v>
                </c:pt>
                <c:pt idx="4">
                  <c:v>199.1</c:v>
                </c:pt>
              </c:numCache>
            </c:numRef>
          </c:val>
          <c:extLst>
            <c:ext xmlns:c16="http://schemas.microsoft.com/office/drawing/2014/chart" uri="{C3380CC4-5D6E-409C-BE32-E72D297353CC}">
              <c16:uniqueId val="{00000000-2407-422F-B8D8-2B9B0354245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2407-422F-B8D8-2B9B0354245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4500" y="27908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68800" y="27908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93100" y="27908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217400" y="27908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4500" y="65627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68800" y="65627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93100" y="65627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217400" y="6562725"/>
          <a:ext cx="36626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4500" y="10677525"/>
          <a:ext cx="470916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76900" y="10677525"/>
          <a:ext cx="470916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909300" y="10677525"/>
          <a:ext cx="470916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417570" y="29622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【107.26】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341870" y="29622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【1.61】</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266170" y="29622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【239.69】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190470" y="29622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【264.86】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190470" y="67341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【89.21】</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266170" y="6743700"/>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【60.21】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341870" y="67341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【181.66】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417570" y="67341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【97.59】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64050" y="108489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【52.41】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713595" y="108489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【26.78】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928850" y="10848975"/>
          <a:ext cx="6896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C1" zoomScale="60" zoomScaleNormal="60" workbookViewId="0">
      <selection activeCell="BL66" sqref="BL66:BZ82"/>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5</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茨城県　下妻市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7" t="s">
        <v>10</v>
      </c>
      <c r="C7" s="58"/>
      <c r="D7" s="58"/>
      <c r="E7" s="58"/>
      <c r="F7" s="58"/>
      <c r="G7" s="58"/>
      <c r="H7" s="58"/>
      <c r="I7" s="57" t="s">
        <v>16</v>
      </c>
      <c r="J7" s="58"/>
      <c r="K7" s="58"/>
      <c r="L7" s="58"/>
      <c r="M7" s="58"/>
      <c r="N7" s="58"/>
      <c r="O7" s="73"/>
      <c r="P7" s="59" t="s">
        <v>9</v>
      </c>
      <c r="Q7" s="59"/>
      <c r="R7" s="59"/>
      <c r="S7" s="59"/>
      <c r="T7" s="59"/>
      <c r="U7" s="59"/>
      <c r="V7" s="59"/>
      <c r="W7" s="59" t="s">
        <v>17</v>
      </c>
      <c r="X7" s="59"/>
      <c r="Y7" s="59"/>
      <c r="Z7" s="59"/>
      <c r="AA7" s="59"/>
      <c r="AB7" s="59"/>
      <c r="AC7" s="59"/>
      <c r="AD7" s="59" t="s">
        <v>7</v>
      </c>
      <c r="AE7" s="59"/>
      <c r="AF7" s="59"/>
      <c r="AG7" s="59"/>
      <c r="AH7" s="59"/>
      <c r="AI7" s="59"/>
      <c r="AJ7" s="59"/>
      <c r="AK7" s="2"/>
      <c r="AL7" s="59" t="s">
        <v>2</v>
      </c>
      <c r="AM7" s="59"/>
      <c r="AN7" s="59"/>
      <c r="AO7" s="59"/>
      <c r="AP7" s="59"/>
      <c r="AQ7" s="59"/>
      <c r="AR7" s="59"/>
      <c r="AS7" s="59"/>
      <c r="AT7" s="57" t="s">
        <v>14</v>
      </c>
      <c r="AU7" s="58"/>
      <c r="AV7" s="58"/>
      <c r="AW7" s="58"/>
      <c r="AX7" s="58"/>
      <c r="AY7" s="58"/>
      <c r="AZ7" s="58"/>
      <c r="BA7" s="58"/>
      <c r="BB7" s="59" t="s">
        <v>18</v>
      </c>
      <c r="BC7" s="59"/>
      <c r="BD7" s="59"/>
      <c r="BE7" s="59"/>
      <c r="BF7" s="59"/>
      <c r="BG7" s="59"/>
      <c r="BH7" s="59"/>
      <c r="BI7" s="59"/>
      <c r="BJ7" s="3"/>
      <c r="BK7" s="3"/>
      <c r="BL7" s="74" t="s">
        <v>19</v>
      </c>
      <c r="BM7" s="75"/>
      <c r="BN7" s="75"/>
      <c r="BO7" s="75"/>
      <c r="BP7" s="75"/>
      <c r="BQ7" s="75"/>
      <c r="BR7" s="75"/>
      <c r="BS7" s="75"/>
      <c r="BT7" s="75"/>
      <c r="BU7" s="75"/>
      <c r="BV7" s="75"/>
      <c r="BW7" s="75"/>
      <c r="BX7" s="75"/>
      <c r="BY7" s="76"/>
    </row>
    <row r="8" spans="1:78" ht="18.75" customHeight="1" x14ac:dyDescent="0.15">
      <c r="A8" s="2"/>
      <c r="B8" s="77" t="str">
        <f>データ!$I$6</f>
        <v>法適用</v>
      </c>
      <c r="C8" s="78"/>
      <c r="D8" s="78"/>
      <c r="E8" s="78"/>
      <c r="F8" s="78"/>
      <c r="G8" s="78"/>
      <c r="H8" s="78"/>
      <c r="I8" s="77" t="str">
        <f>データ!$J$6</f>
        <v>水道事業</v>
      </c>
      <c r="J8" s="78"/>
      <c r="K8" s="78"/>
      <c r="L8" s="78"/>
      <c r="M8" s="78"/>
      <c r="N8" s="78"/>
      <c r="O8" s="79"/>
      <c r="P8" s="80" t="str">
        <f>データ!$K$6</f>
        <v>末端給水事業</v>
      </c>
      <c r="Q8" s="80"/>
      <c r="R8" s="80"/>
      <c r="S8" s="80"/>
      <c r="T8" s="80"/>
      <c r="U8" s="80"/>
      <c r="V8" s="80"/>
      <c r="W8" s="80" t="str">
        <f>データ!$L$6</f>
        <v>A5</v>
      </c>
      <c r="X8" s="80"/>
      <c r="Y8" s="80"/>
      <c r="Z8" s="80"/>
      <c r="AA8" s="80"/>
      <c r="AB8" s="80"/>
      <c r="AC8" s="80"/>
      <c r="AD8" s="80" t="str">
        <f>データ!$M$6</f>
        <v>非設置</v>
      </c>
      <c r="AE8" s="80"/>
      <c r="AF8" s="80"/>
      <c r="AG8" s="80"/>
      <c r="AH8" s="80"/>
      <c r="AI8" s="80"/>
      <c r="AJ8" s="80"/>
      <c r="AK8" s="2"/>
      <c r="AL8" s="68">
        <f>データ!$R$6</f>
        <v>42071</v>
      </c>
      <c r="AM8" s="68"/>
      <c r="AN8" s="68"/>
      <c r="AO8" s="68"/>
      <c r="AP8" s="68"/>
      <c r="AQ8" s="68"/>
      <c r="AR8" s="68"/>
      <c r="AS8" s="68"/>
      <c r="AT8" s="64">
        <f>データ!$S$6</f>
        <v>80.88</v>
      </c>
      <c r="AU8" s="65"/>
      <c r="AV8" s="65"/>
      <c r="AW8" s="65"/>
      <c r="AX8" s="65"/>
      <c r="AY8" s="65"/>
      <c r="AZ8" s="65"/>
      <c r="BA8" s="65"/>
      <c r="BB8" s="67">
        <f>データ!$T$6</f>
        <v>520.16999999999996</v>
      </c>
      <c r="BC8" s="67"/>
      <c r="BD8" s="67"/>
      <c r="BE8" s="67"/>
      <c r="BF8" s="67"/>
      <c r="BG8" s="67"/>
      <c r="BH8" s="67"/>
      <c r="BI8" s="67"/>
      <c r="BJ8" s="3"/>
      <c r="BK8" s="3"/>
      <c r="BL8" s="81" t="s">
        <v>15</v>
      </c>
      <c r="BM8" s="82"/>
      <c r="BN8" s="83" t="s">
        <v>21</v>
      </c>
      <c r="BO8" s="83"/>
      <c r="BP8" s="83"/>
      <c r="BQ8" s="83"/>
      <c r="BR8" s="83"/>
      <c r="BS8" s="83"/>
      <c r="BT8" s="83"/>
      <c r="BU8" s="83"/>
      <c r="BV8" s="83"/>
      <c r="BW8" s="83"/>
      <c r="BX8" s="83"/>
      <c r="BY8" s="84"/>
    </row>
    <row r="9" spans="1:78" ht="18.75" customHeight="1" x14ac:dyDescent="0.15">
      <c r="A9" s="2"/>
      <c r="B9" s="57" t="s">
        <v>24</v>
      </c>
      <c r="C9" s="58"/>
      <c r="D9" s="58"/>
      <c r="E9" s="58"/>
      <c r="F9" s="58"/>
      <c r="G9" s="58"/>
      <c r="H9" s="58"/>
      <c r="I9" s="57" t="s">
        <v>25</v>
      </c>
      <c r="J9" s="58"/>
      <c r="K9" s="58"/>
      <c r="L9" s="58"/>
      <c r="M9" s="58"/>
      <c r="N9" s="58"/>
      <c r="O9" s="73"/>
      <c r="P9" s="59" t="s">
        <v>27</v>
      </c>
      <c r="Q9" s="59"/>
      <c r="R9" s="59"/>
      <c r="S9" s="59"/>
      <c r="T9" s="59"/>
      <c r="U9" s="59"/>
      <c r="V9" s="59"/>
      <c r="W9" s="59" t="s">
        <v>22</v>
      </c>
      <c r="X9" s="59"/>
      <c r="Y9" s="59"/>
      <c r="Z9" s="59"/>
      <c r="AA9" s="59"/>
      <c r="AB9" s="59"/>
      <c r="AC9" s="59"/>
      <c r="AD9" s="2"/>
      <c r="AE9" s="2"/>
      <c r="AF9" s="2"/>
      <c r="AG9" s="2"/>
      <c r="AH9" s="2"/>
      <c r="AI9" s="2"/>
      <c r="AJ9" s="2"/>
      <c r="AK9" s="2"/>
      <c r="AL9" s="59" t="s">
        <v>30</v>
      </c>
      <c r="AM9" s="59"/>
      <c r="AN9" s="59"/>
      <c r="AO9" s="59"/>
      <c r="AP9" s="59"/>
      <c r="AQ9" s="59"/>
      <c r="AR9" s="59"/>
      <c r="AS9" s="59"/>
      <c r="AT9" s="57" t="s">
        <v>32</v>
      </c>
      <c r="AU9" s="58"/>
      <c r="AV9" s="58"/>
      <c r="AW9" s="58"/>
      <c r="AX9" s="58"/>
      <c r="AY9" s="58"/>
      <c r="AZ9" s="58"/>
      <c r="BA9" s="58"/>
      <c r="BB9" s="59" t="s">
        <v>1</v>
      </c>
      <c r="BC9" s="59"/>
      <c r="BD9" s="59"/>
      <c r="BE9" s="59"/>
      <c r="BF9" s="59"/>
      <c r="BG9" s="59"/>
      <c r="BH9" s="59"/>
      <c r="BI9" s="59"/>
      <c r="BJ9" s="3"/>
      <c r="BK9" s="3"/>
      <c r="BL9" s="60" t="s">
        <v>33</v>
      </c>
      <c r="BM9" s="61"/>
      <c r="BN9" s="62" t="s">
        <v>35</v>
      </c>
      <c r="BO9" s="62"/>
      <c r="BP9" s="62"/>
      <c r="BQ9" s="62"/>
      <c r="BR9" s="62"/>
      <c r="BS9" s="62"/>
      <c r="BT9" s="62"/>
      <c r="BU9" s="62"/>
      <c r="BV9" s="62"/>
      <c r="BW9" s="62"/>
      <c r="BX9" s="62"/>
      <c r="BY9" s="63"/>
    </row>
    <row r="10" spans="1:78" ht="18.75" customHeight="1" x14ac:dyDescent="0.15">
      <c r="A10" s="2"/>
      <c r="B10" s="64" t="str">
        <f>データ!$N$6</f>
        <v>-</v>
      </c>
      <c r="C10" s="65"/>
      <c r="D10" s="65"/>
      <c r="E10" s="65"/>
      <c r="F10" s="65"/>
      <c r="G10" s="65"/>
      <c r="H10" s="65"/>
      <c r="I10" s="64">
        <f>データ!$O$6</f>
        <v>50.94</v>
      </c>
      <c r="J10" s="65"/>
      <c r="K10" s="65"/>
      <c r="L10" s="65"/>
      <c r="M10" s="65"/>
      <c r="N10" s="65"/>
      <c r="O10" s="66"/>
      <c r="P10" s="67">
        <f>データ!$P$6</f>
        <v>91.86</v>
      </c>
      <c r="Q10" s="67"/>
      <c r="R10" s="67"/>
      <c r="S10" s="67"/>
      <c r="T10" s="67"/>
      <c r="U10" s="67"/>
      <c r="V10" s="67"/>
      <c r="W10" s="68">
        <f>データ!$Q$6</f>
        <v>4400</v>
      </c>
      <c r="X10" s="68"/>
      <c r="Y10" s="68"/>
      <c r="Z10" s="68"/>
      <c r="AA10" s="68"/>
      <c r="AB10" s="68"/>
      <c r="AC10" s="68"/>
      <c r="AD10" s="2"/>
      <c r="AE10" s="2"/>
      <c r="AF10" s="2"/>
      <c r="AG10" s="2"/>
      <c r="AH10" s="2"/>
      <c r="AI10" s="2"/>
      <c r="AJ10" s="2"/>
      <c r="AK10" s="2"/>
      <c r="AL10" s="68">
        <f>データ!$U$6</f>
        <v>38510</v>
      </c>
      <c r="AM10" s="68"/>
      <c r="AN10" s="68"/>
      <c r="AO10" s="68"/>
      <c r="AP10" s="68"/>
      <c r="AQ10" s="68"/>
      <c r="AR10" s="68"/>
      <c r="AS10" s="68"/>
      <c r="AT10" s="64">
        <f>データ!$V$6</f>
        <v>80.88</v>
      </c>
      <c r="AU10" s="65"/>
      <c r="AV10" s="65"/>
      <c r="AW10" s="65"/>
      <c r="AX10" s="65"/>
      <c r="AY10" s="65"/>
      <c r="AZ10" s="65"/>
      <c r="BA10" s="65"/>
      <c r="BB10" s="67">
        <f>データ!$W$6</f>
        <v>476.14</v>
      </c>
      <c r="BC10" s="67"/>
      <c r="BD10" s="67"/>
      <c r="BE10" s="67"/>
      <c r="BF10" s="67"/>
      <c r="BG10" s="67"/>
      <c r="BH10" s="67"/>
      <c r="BI10" s="67"/>
      <c r="BJ10" s="2"/>
      <c r="BK10" s="2"/>
      <c r="BL10" s="69" t="s">
        <v>37</v>
      </c>
      <c r="BM10" s="70"/>
      <c r="BN10" s="71" t="s">
        <v>39</v>
      </c>
      <c r="BO10" s="71"/>
      <c r="BP10" s="71"/>
      <c r="BQ10" s="71"/>
      <c r="BR10" s="71"/>
      <c r="BS10" s="71"/>
      <c r="BT10" s="71"/>
      <c r="BU10" s="71"/>
      <c r="BV10" s="71"/>
      <c r="BW10" s="71"/>
      <c r="BX10" s="71"/>
      <c r="BY10" s="7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40</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42</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51" t="s">
        <v>44</v>
      </c>
      <c r="BM14" s="52"/>
      <c r="BN14" s="52"/>
      <c r="BO14" s="52"/>
      <c r="BP14" s="52"/>
      <c r="BQ14" s="52"/>
      <c r="BR14" s="52"/>
      <c r="BS14" s="52"/>
      <c r="BT14" s="52"/>
      <c r="BU14" s="52"/>
      <c r="BV14" s="52"/>
      <c r="BW14" s="52"/>
      <c r="BX14" s="52"/>
      <c r="BY14" s="52"/>
      <c r="BZ14" s="53"/>
    </row>
    <row r="15" spans="1:78" ht="13.5" customHeight="1" x14ac:dyDescent="0.15">
      <c r="A15" s="2"/>
      <c r="B15" s="30"/>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2"/>
      <c r="BK15" s="2"/>
      <c r="BL15" s="54"/>
      <c r="BM15" s="55"/>
      <c r="BN15" s="55"/>
      <c r="BO15" s="55"/>
      <c r="BP15" s="55"/>
      <c r="BQ15" s="55"/>
      <c r="BR15" s="55"/>
      <c r="BS15" s="55"/>
      <c r="BT15" s="55"/>
      <c r="BU15" s="55"/>
      <c r="BV15" s="55"/>
      <c r="BW15" s="55"/>
      <c r="BX15" s="55"/>
      <c r="BY15" s="55"/>
      <c r="BZ15" s="5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39" t="s">
        <v>109</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33" t="s">
        <v>46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39" t="s">
        <v>110</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39"/>
      <c r="BM58" s="40"/>
      <c r="BN58" s="40"/>
      <c r="BO58" s="40"/>
      <c r="BP58" s="40"/>
      <c r="BQ58" s="40"/>
      <c r="BR58" s="40"/>
      <c r="BS58" s="40"/>
      <c r="BT58" s="40"/>
      <c r="BU58" s="40"/>
      <c r="BV58" s="40"/>
      <c r="BW58" s="40"/>
      <c r="BX58" s="40"/>
      <c r="BY58" s="40"/>
      <c r="BZ58" s="41"/>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39"/>
      <c r="BM59" s="40"/>
      <c r="BN59" s="40"/>
      <c r="BO59" s="40"/>
      <c r="BP59" s="40"/>
      <c r="BQ59" s="40"/>
      <c r="BR59" s="40"/>
      <c r="BS59" s="40"/>
      <c r="BT59" s="40"/>
      <c r="BU59" s="40"/>
      <c r="BV59" s="40"/>
      <c r="BW59" s="40"/>
      <c r="BX59" s="40"/>
      <c r="BY59" s="40"/>
      <c r="BZ59" s="41"/>
    </row>
    <row r="60" spans="1:78" ht="13.5" customHeight="1" x14ac:dyDescent="0.15">
      <c r="A60" s="2"/>
      <c r="B60" s="30" t="s">
        <v>13</v>
      </c>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2"/>
      <c r="BK60" s="2"/>
      <c r="BL60" s="39"/>
      <c r="BM60" s="40"/>
      <c r="BN60" s="40"/>
      <c r="BO60" s="40"/>
      <c r="BP60" s="40"/>
      <c r="BQ60" s="40"/>
      <c r="BR60" s="40"/>
      <c r="BS60" s="40"/>
      <c r="BT60" s="40"/>
      <c r="BU60" s="40"/>
      <c r="BV60" s="40"/>
      <c r="BW60" s="40"/>
      <c r="BX60" s="40"/>
      <c r="BY60" s="40"/>
      <c r="BZ60" s="41"/>
    </row>
    <row r="61" spans="1:78" ht="13.5" customHeight="1" x14ac:dyDescent="0.15">
      <c r="A61" s="2"/>
      <c r="B61" s="30"/>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2"/>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33" t="s">
        <v>12</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39" t="s">
        <v>43</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39"/>
      <c r="BM80" s="40"/>
      <c r="BN80" s="40"/>
      <c r="BO80" s="40"/>
      <c r="BP80" s="40"/>
      <c r="BQ80" s="40"/>
      <c r="BR80" s="40"/>
      <c r="BS80" s="40"/>
      <c r="BT80" s="40"/>
      <c r="BU80" s="40"/>
      <c r="BV80" s="40"/>
      <c r="BW80" s="40"/>
      <c r="BX80" s="40"/>
      <c r="BY80" s="40"/>
      <c r="BZ80" s="41"/>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39"/>
      <c r="BM81" s="40"/>
      <c r="BN81" s="40"/>
      <c r="BO81" s="40"/>
      <c r="BP81" s="40"/>
      <c r="BQ81" s="40"/>
      <c r="BR81" s="40"/>
      <c r="BS81" s="40"/>
      <c r="BT81" s="40"/>
      <c r="BU81" s="40"/>
      <c r="BV81" s="40"/>
      <c r="BW81" s="40"/>
      <c r="BX81" s="40"/>
      <c r="BY81" s="40"/>
      <c r="BZ81" s="41"/>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42"/>
      <c r="BM82" s="43"/>
      <c r="BN82" s="43"/>
      <c r="BO82" s="43"/>
      <c r="BP82" s="43"/>
      <c r="BQ82" s="43"/>
      <c r="BR82" s="43"/>
      <c r="BS82" s="43"/>
      <c r="BT82" s="43"/>
      <c r="BU82" s="43"/>
      <c r="BV82" s="43"/>
      <c r="BW82" s="43"/>
      <c r="BX82" s="43"/>
      <c r="BY82" s="43"/>
      <c r="BZ82" s="44"/>
    </row>
    <row r="83" spans="1:78" x14ac:dyDescent="0.15">
      <c r="C83" s="10"/>
    </row>
    <row r="84" spans="1:78" hidden="1" x14ac:dyDescent="0.15">
      <c r="B84" s="6" t="s">
        <v>47</v>
      </c>
      <c r="C84" s="6"/>
      <c r="D84" s="6"/>
      <c r="E84" s="6" t="s">
        <v>49</v>
      </c>
      <c r="F84" s="6" t="s">
        <v>51</v>
      </c>
      <c r="G84" s="6" t="s">
        <v>52</v>
      </c>
      <c r="H84" s="6" t="s">
        <v>45</v>
      </c>
      <c r="I84" s="6" t="s">
        <v>11</v>
      </c>
      <c r="J84" s="6" t="s">
        <v>28</v>
      </c>
      <c r="K84" s="6" t="s">
        <v>53</v>
      </c>
      <c r="L84" s="6" t="s">
        <v>55</v>
      </c>
      <c r="M84" s="6" t="s">
        <v>34</v>
      </c>
      <c r="N84" s="6" t="s">
        <v>57</v>
      </c>
      <c r="O84" s="6" t="s">
        <v>59</v>
      </c>
    </row>
    <row r="85" spans="1:78" hidden="1" x14ac:dyDescent="0.15">
      <c r="B85" s="6"/>
      <c r="C85" s="6"/>
      <c r="D85" s="6"/>
      <c r="E85" s="6" t="str">
        <f>データ!AH6</f>
        <v>【107.26】</v>
      </c>
      <c r="F85" s="6" t="str">
        <f>データ!AS6</f>
        <v>【1.61】</v>
      </c>
      <c r="G85" s="6" t="str">
        <f>データ!BD6</f>
        <v>【239.69】</v>
      </c>
      <c r="H85" s="6" t="str">
        <f>データ!BO6</f>
        <v>【264.86】</v>
      </c>
      <c r="I85" s="6" t="str">
        <f>データ!BZ6</f>
        <v>【97.59】</v>
      </c>
      <c r="J85" s="6" t="str">
        <f>データ!CK6</f>
        <v>【181.66】</v>
      </c>
      <c r="K85" s="6" t="str">
        <f>データ!CV6</f>
        <v>【60.21】</v>
      </c>
      <c r="L85" s="6" t="str">
        <f>データ!DG6</f>
        <v>【89.21】</v>
      </c>
      <c r="M85" s="6" t="str">
        <f>データ!DR6</f>
        <v>【52.41】</v>
      </c>
      <c r="N85" s="6" t="str">
        <f>データ!EC6</f>
        <v>【26.78】</v>
      </c>
      <c r="O85" s="6" t="str">
        <f>データ!EN6</f>
        <v>【0.59】</v>
      </c>
    </row>
  </sheetData>
  <sheetProtection algorithmName="SHA-512" hashValue="wlR9QqakR9YGsTVLJjC/WxwyeQG/uGNTpsDZJbx5sigdYmNftJHvyNJokvFOn33vNdf1zX8IOciBM0SjyrW4dg==" saltValue="MzWDL32P8gWTx3MqbttMnA=="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L10:BM10"/>
    <mergeCell ref="BN10:BY10"/>
    <mergeCell ref="B9:H9"/>
    <mergeCell ref="I9:O9"/>
    <mergeCell ref="P9:V9"/>
    <mergeCell ref="W9:AC9"/>
    <mergeCell ref="AL9:AS9"/>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50</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15">
      <c r="A2" s="15" t="s">
        <v>60</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15">
      <c r="A3" s="15" t="s">
        <v>20</v>
      </c>
      <c r="B3" s="17" t="s">
        <v>54</v>
      </c>
      <c r="C3" s="17" t="s">
        <v>62</v>
      </c>
      <c r="D3" s="17" t="s">
        <v>38</v>
      </c>
      <c r="E3" s="17" t="s">
        <v>6</v>
      </c>
      <c r="F3" s="17" t="s">
        <v>8</v>
      </c>
      <c r="G3" s="17" t="s">
        <v>26</v>
      </c>
      <c r="H3" s="87" t="s">
        <v>31</v>
      </c>
      <c r="I3" s="88"/>
      <c r="J3" s="88"/>
      <c r="K3" s="88"/>
      <c r="L3" s="88"/>
      <c r="M3" s="88"/>
      <c r="N3" s="88"/>
      <c r="O3" s="88"/>
      <c r="P3" s="88"/>
      <c r="Q3" s="88"/>
      <c r="R3" s="88"/>
      <c r="S3" s="88"/>
      <c r="T3" s="88"/>
      <c r="U3" s="88"/>
      <c r="V3" s="88"/>
      <c r="W3" s="89"/>
      <c r="X3" s="93" t="s">
        <v>58</v>
      </c>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c r="CN3" s="94"/>
      <c r="CO3" s="94"/>
      <c r="CP3" s="94"/>
      <c r="CQ3" s="94"/>
      <c r="CR3" s="94"/>
      <c r="CS3" s="94"/>
      <c r="CT3" s="94"/>
      <c r="CU3" s="94"/>
      <c r="CV3" s="94"/>
      <c r="CW3" s="94"/>
      <c r="CX3" s="94"/>
      <c r="CY3" s="94"/>
      <c r="CZ3" s="94"/>
      <c r="DA3" s="94"/>
      <c r="DB3" s="94"/>
      <c r="DC3" s="94"/>
      <c r="DD3" s="94"/>
      <c r="DE3" s="94"/>
      <c r="DF3" s="94"/>
      <c r="DG3" s="94"/>
      <c r="DH3" s="94" t="s">
        <v>13</v>
      </c>
      <c r="DI3" s="94"/>
      <c r="DJ3" s="94"/>
      <c r="DK3" s="94"/>
      <c r="DL3" s="94"/>
      <c r="DM3" s="94"/>
      <c r="DN3" s="94"/>
      <c r="DO3" s="94"/>
      <c r="DP3" s="94"/>
      <c r="DQ3" s="94"/>
      <c r="DR3" s="94"/>
      <c r="DS3" s="94"/>
      <c r="DT3" s="94"/>
      <c r="DU3" s="94"/>
      <c r="DV3" s="94"/>
      <c r="DW3" s="94"/>
      <c r="DX3" s="94"/>
      <c r="DY3" s="94"/>
      <c r="DZ3" s="94"/>
      <c r="EA3" s="94"/>
      <c r="EB3" s="94"/>
      <c r="EC3" s="94"/>
      <c r="ED3" s="94"/>
      <c r="EE3" s="94"/>
      <c r="EF3" s="94"/>
      <c r="EG3" s="94"/>
      <c r="EH3" s="94"/>
      <c r="EI3" s="94"/>
      <c r="EJ3" s="94"/>
      <c r="EK3" s="94"/>
      <c r="EL3" s="94"/>
      <c r="EM3" s="94"/>
      <c r="EN3" s="94"/>
    </row>
    <row r="4" spans="1:144" x14ac:dyDescent="0.15">
      <c r="A4" s="15" t="s">
        <v>63</v>
      </c>
      <c r="B4" s="18"/>
      <c r="C4" s="18"/>
      <c r="D4" s="18"/>
      <c r="E4" s="18"/>
      <c r="F4" s="18"/>
      <c r="G4" s="18"/>
      <c r="H4" s="90"/>
      <c r="I4" s="91"/>
      <c r="J4" s="91"/>
      <c r="K4" s="91"/>
      <c r="L4" s="91"/>
      <c r="M4" s="91"/>
      <c r="N4" s="91"/>
      <c r="O4" s="91"/>
      <c r="P4" s="91"/>
      <c r="Q4" s="91"/>
      <c r="R4" s="91"/>
      <c r="S4" s="91"/>
      <c r="T4" s="91"/>
      <c r="U4" s="91"/>
      <c r="V4" s="91"/>
      <c r="W4" s="92"/>
      <c r="X4" s="94" t="s">
        <v>56</v>
      </c>
      <c r="Y4" s="94"/>
      <c r="Z4" s="94"/>
      <c r="AA4" s="94"/>
      <c r="AB4" s="94"/>
      <c r="AC4" s="94"/>
      <c r="AD4" s="94"/>
      <c r="AE4" s="94"/>
      <c r="AF4" s="94"/>
      <c r="AG4" s="94"/>
      <c r="AH4" s="94"/>
      <c r="AI4" s="94" t="s">
        <v>48</v>
      </c>
      <c r="AJ4" s="94"/>
      <c r="AK4" s="94"/>
      <c r="AL4" s="94"/>
      <c r="AM4" s="94"/>
      <c r="AN4" s="94"/>
      <c r="AO4" s="94"/>
      <c r="AP4" s="94"/>
      <c r="AQ4" s="94"/>
      <c r="AR4" s="94"/>
      <c r="AS4" s="94"/>
      <c r="AT4" s="94" t="s">
        <v>41</v>
      </c>
      <c r="AU4" s="94"/>
      <c r="AV4" s="94"/>
      <c r="AW4" s="94"/>
      <c r="AX4" s="94"/>
      <c r="AY4" s="94"/>
      <c r="AZ4" s="94"/>
      <c r="BA4" s="94"/>
      <c r="BB4" s="94"/>
      <c r="BC4" s="94"/>
      <c r="BD4" s="94"/>
      <c r="BE4" s="94" t="s">
        <v>4</v>
      </c>
      <c r="BF4" s="94"/>
      <c r="BG4" s="94"/>
      <c r="BH4" s="94"/>
      <c r="BI4" s="94"/>
      <c r="BJ4" s="94"/>
      <c r="BK4" s="94"/>
      <c r="BL4" s="94"/>
      <c r="BM4" s="94"/>
      <c r="BN4" s="94"/>
      <c r="BO4" s="94"/>
      <c r="BP4" s="94" t="s">
        <v>36</v>
      </c>
      <c r="BQ4" s="94"/>
      <c r="BR4" s="94"/>
      <c r="BS4" s="94"/>
      <c r="BT4" s="94"/>
      <c r="BU4" s="94"/>
      <c r="BV4" s="94"/>
      <c r="BW4" s="94"/>
      <c r="BX4" s="94"/>
      <c r="BY4" s="94"/>
      <c r="BZ4" s="94"/>
      <c r="CA4" s="94" t="s">
        <v>64</v>
      </c>
      <c r="CB4" s="94"/>
      <c r="CC4" s="94"/>
      <c r="CD4" s="94"/>
      <c r="CE4" s="94"/>
      <c r="CF4" s="94"/>
      <c r="CG4" s="94"/>
      <c r="CH4" s="94"/>
      <c r="CI4" s="94"/>
      <c r="CJ4" s="94"/>
      <c r="CK4" s="94"/>
      <c r="CL4" s="94" t="s">
        <v>66</v>
      </c>
      <c r="CM4" s="94"/>
      <c r="CN4" s="94"/>
      <c r="CO4" s="94"/>
      <c r="CP4" s="94"/>
      <c r="CQ4" s="94"/>
      <c r="CR4" s="94"/>
      <c r="CS4" s="94"/>
      <c r="CT4" s="94"/>
      <c r="CU4" s="94"/>
      <c r="CV4" s="94"/>
      <c r="CW4" s="94" t="s">
        <v>67</v>
      </c>
      <c r="CX4" s="94"/>
      <c r="CY4" s="94"/>
      <c r="CZ4" s="94"/>
      <c r="DA4" s="94"/>
      <c r="DB4" s="94"/>
      <c r="DC4" s="94"/>
      <c r="DD4" s="94"/>
      <c r="DE4" s="94"/>
      <c r="DF4" s="94"/>
      <c r="DG4" s="94"/>
      <c r="DH4" s="94" t="s">
        <v>68</v>
      </c>
      <c r="DI4" s="94"/>
      <c r="DJ4" s="94"/>
      <c r="DK4" s="94"/>
      <c r="DL4" s="94"/>
      <c r="DM4" s="94"/>
      <c r="DN4" s="94"/>
      <c r="DO4" s="94"/>
      <c r="DP4" s="94"/>
      <c r="DQ4" s="94"/>
      <c r="DR4" s="94"/>
      <c r="DS4" s="94" t="s">
        <v>3</v>
      </c>
      <c r="DT4" s="94"/>
      <c r="DU4" s="94"/>
      <c r="DV4" s="94"/>
      <c r="DW4" s="94"/>
      <c r="DX4" s="94"/>
      <c r="DY4" s="94"/>
      <c r="DZ4" s="94"/>
      <c r="EA4" s="94"/>
      <c r="EB4" s="94"/>
      <c r="EC4" s="94"/>
      <c r="ED4" s="94" t="s">
        <v>69</v>
      </c>
      <c r="EE4" s="94"/>
      <c r="EF4" s="94"/>
      <c r="EG4" s="94"/>
      <c r="EH4" s="94"/>
      <c r="EI4" s="94"/>
      <c r="EJ4" s="94"/>
      <c r="EK4" s="94"/>
      <c r="EL4" s="94"/>
      <c r="EM4" s="94"/>
      <c r="EN4" s="94"/>
    </row>
    <row r="5" spans="1:144" x14ac:dyDescent="0.15">
      <c r="A5" s="15" t="s">
        <v>29</v>
      </c>
      <c r="B5" s="19"/>
      <c r="C5" s="19"/>
      <c r="D5" s="19"/>
      <c r="E5" s="19"/>
      <c r="F5" s="19"/>
      <c r="G5" s="19"/>
      <c r="H5" s="24" t="s">
        <v>61</v>
      </c>
      <c r="I5" s="24" t="s">
        <v>70</v>
      </c>
      <c r="J5" s="24" t="s">
        <v>71</v>
      </c>
      <c r="K5" s="24" t="s">
        <v>72</v>
      </c>
      <c r="L5" s="24" t="s">
        <v>73</v>
      </c>
      <c r="M5" s="24" t="s">
        <v>7</v>
      </c>
      <c r="N5" s="24" t="s">
        <v>74</v>
      </c>
      <c r="O5" s="24" t="s">
        <v>75</v>
      </c>
      <c r="P5" s="24" t="s">
        <v>76</v>
      </c>
      <c r="Q5" s="24" t="s">
        <v>77</v>
      </c>
      <c r="R5" s="24" t="s">
        <v>78</v>
      </c>
      <c r="S5" s="24" t="s">
        <v>79</v>
      </c>
      <c r="T5" s="24" t="s">
        <v>65</v>
      </c>
      <c r="U5" s="24" t="s">
        <v>80</v>
      </c>
      <c r="V5" s="24" t="s">
        <v>81</v>
      </c>
      <c r="W5" s="24" t="s">
        <v>82</v>
      </c>
      <c r="X5" s="24" t="s">
        <v>83</v>
      </c>
      <c r="Y5" s="24" t="s">
        <v>84</v>
      </c>
      <c r="Z5" s="24" t="s">
        <v>85</v>
      </c>
      <c r="AA5" s="24" t="s">
        <v>86</v>
      </c>
      <c r="AB5" s="24" t="s">
        <v>87</v>
      </c>
      <c r="AC5" s="24" t="s">
        <v>89</v>
      </c>
      <c r="AD5" s="24" t="s">
        <v>90</v>
      </c>
      <c r="AE5" s="24" t="s">
        <v>91</v>
      </c>
      <c r="AF5" s="24" t="s">
        <v>92</v>
      </c>
      <c r="AG5" s="24" t="s">
        <v>93</v>
      </c>
      <c r="AH5" s="24" t="s">
        <v>47</v>
      </c>
      <c r="AI5" s="24" t="s">
        <v>83</v>
      </c>
      <c r="AJ5" s="24" t="s">
        <v>84</v>
      </c>
      <c r="AK5" s="24" t="s">
        <v>85</v>
      </c>
      <c r="AL5" s="24" t="s">
        <v>86</v>
      </c>
      <c r="AM5" s="24" t="s">
        <v>87</v>
      </c>
      <c r="AN5" s="24" t="s">
        <v>89</v>
      </c>
      <c r="AO5" s="24" t="s">
        <v>90</v>
      </c>
      <c r="AP5" s="24" t="s">
        <v>91</v>
      </c>
      <c r="AQ5" s="24" t="s">
        <v>92</v>
      </c>
      <c r="AR5" s="24" t="s">
        <v>93</v>
      </c>
      <c r="AS5" s="24" t="s">
        <v>88</v>
      </c>
      <c r="AT5" s="24" t="s">
        <v>83</v>
      </c>
      <c r="AU5" s="24" t="s">
        <v>84</v>
      </c>
      <c r="AV5" s="24" t="s">
        <v>85</v>
      </c>
      <c r="AW5" s="24" t="s">
        <v>86</v>
      </c>
      <c r="AX5" s="24" t="s">
        <v>87</v>
      </c>
      <c r="AY5" s="24" t="s">
        <v>89</v>
      </c>
      <c r="AZ5" s="24" t="s">
        <v>90</v>
      </c>
      <c r="BA5" s="24" t="s">
        <v>91</v>
      </c>
      <c r="BB5" s="24" t="s">
        <v>92</v>
      </c>
      <c r="BC5" s="24" t="s">
        <v>93</v>
      </c>
      <c r="BD5" s="24" t="s">
        <v>88</v>
      </c>
      <c r="BE5" s="24" t="s">
        <v>83</v>
      </c>
      <c r="BF5" s="24" t="s">
        <v>84</v>
      </c>
      <c r="BG5" s="24" t="s">
        <v>85</v>
      </c>
      <c r="BH5" s="24" t="s">
        <v>86</v>
      </c>
      <c r="BI5" s="24" t="s">
        <v>87</v>
      </c>
      <c r="BJ5" s="24" t="s">
        <v>89</v>
      </c>
      <c r="BK5" s="24" t="s">
        <v>90</v>
      </c>
      <c r="BL5" s="24" t="s">
        <v>91</v>
      </c>
      <c r="BM5" s="24" t="s">
        <v>92</v>
      </c>
      <c r="BN5" s="24" t="s">
        <v>93</v>
      </c>
      <c r="BO5" s="24" t="s">
        <v>88</v>
      </c>
      <c r="BP5" s="24" t="s">
        <v>83</v>
      </c>
      <c r="BQ5" s="24" t="s">
        <v>84</v>
      </c>
      <c r="BR5" s="24" t="s">
        <v>85</v>
      </c>
      <c r="BS5" s="24" t="s">
        <v>86</v>
      </c>
      <c r="BT5" s="24" t="s">
        <v>87</v>
      </c>
      <c r="BU5" s="24" t="s">
        <v>89</v>
      </c>
      <c r="BV5" s="24" t="s">
        <v>90</v>
      </c>
      <c r="BW5" s="24" t="s">
        <v>91</v>
      </c>
      <c r="BX5" s="24" t="s">
        <v>92</v>
      </c>
      <c r="BY5" s="24" t="s">
        <v>93</v>
      </c>
      <c r="BZ5" s="24" t="s">
        <v>88</v>
      </c>
      <c r="CA5" s="24" t="s">
        <v>83</v>
      </c>
      <c r="CB5" s="24" t="s">
        <v>84</v>
      </c>
      <c r="CC5" s="24" t="s">
        <v>85</v>
      </c>
      <c r="CD5" s="24" t="s">
        <v>86</v>
      </c>
      <c r="CE5" s="24" t="s">
        <v>87</v>
      </c>
      <c r="CF5" s="24" t="s">
        <v>89</v>
      </c>
      <c r="CG5" s="24" t="s">
        <v>90</v>
      </c>
      <c r="CH5" s="24" t="s">
        <v>91</v>
      </c>
      <c r="CI5" s="24" t="s">
        <v>92</v>
      </c>
      <c r="CJ5" s="24" t="s">
        <v>93</v>
      </c>
      <c r="CK5" s="24" t="s">
        <v>88</v>
      </c>
      <c r="CL5" s="24" t="s">
        <v>83</v>
      </c>
      <c r="CM5" s="24" t="s">
        <v>84</v>
      </c>
      <c r="CN5" s="24" t="s">
        <v>85</v>
      </c>
      <c r="CO5" s="24" t="s">
        <v>86</v>
      </c>
      <c r="CP5" s="24" t="s">
        <v>87</v>
      </c>
      <c r="CQ5" s="24" t="s">
        <v>89</v>
      </c>
      <c r="CR5" s="24" t="s">
        <v>90</v>
      </c>
      <c r="CS5" s="24" t="s">
        <v>91</v>
      </c>
      <c r="CT5" s="24" t="s">
        <v>92</v>
      </c>
      <c r="CU5" s="24" t="s">
        <v>93</v>
      </c>
      <c r="CV5" s="24" t="s">
        <v>88</v>
      </c>
      <c r="CW5" s="24" t="s">
        <v>83</v>
      </c>
      <c r="CX5" s="24" t="s">
        <v>84</v>
      </c>
      <c r="CY5" s="24" t="s">
        <v>85</v>
      </c>
      <c r="CZ5" s="24" t="s">
        <v>86</v>
      </c>
      <c r="DA5" s="24" t="s">
        <v>87</v>
      </c>
      <c r="DB5" s="24" t="s">
        <v>89</v>
      </c>
      <c r="DC5" s="24" t="s">
        <v>90</v>
      </c>
      <c r="DD5" s="24" t="s">
        <v>91</v>
      </c>
      <c r="DE5" s="24" t="s">
        <v>92</v>
      </c>
      <c r="DF5" s="24" t="s">
        <v>93</v>
      </c>
      <c r="DG5" s="24" t="s">
        <v>88</v>
      </c>
      <c r="DH5" s="24" t="s">
        <v>83</v>
      </c>
      <c r="DI5" s="24" t="s">
        <v>84</v>
      </c>
      <c r="DJ5" s="24" t="s">
        <v>85</v>
      </c>
      <c r="DK5" s="24" t="s">
        <v>86</v>
      </c>
      <c r="DL5" s="24" t="s">
        <v>87</v>
      </c>
      <c r="DM5" s="24" t="s">
        <v>89</v>
      </c>
      <c r="DN5" s="24" t="s">
        <v>90</v>
      </c>
      <c r="DO5" s="24" t="s">
        <v>91</v>
      </c>
      <c r="DP5" s="24" t="s">
        <v>92</v>
      </c>
      <c r="DQ5" s="24" t="s">
        <v>93</v>
      </c>
      <c r="DR5" s="24" t="s">
        <v>88</v>
      </c>
      <c r="DS5" s="24" t="s">
        <v>83</v>
      </c>
      <c r="DT5" s="24" t="s">
        <v>84</v>
      </c>
      <c r="DU5" s="24" t="s">
        <v>85</v>
      </c>
      <c r="DV5" s="24" t="s">
        <v>86</v>
      </c>
      <c r="DW5" s="24" t="s">
        <v>87</v>
      </c>
      <c r="DX5" s="24" t="s">
        <v>89</v>
      </c>
      <c r="DY5" s="24" t="s">
        <v>90</v>
      </c>
      <c r="DZ5" s="24" t="s">
        <v>91</v>
      </c>
      <c r="EA5" s="24" t="s">
        <v>92</v>
      </c>
      <c r="EB5" s="24" t="s">
        <v>93</v>
      </c>
      <c r="EC5" s="24" t="s">
        <v>88</v>
      </c>
      <c r="ED5" s="24" t="s">
        <v>83</v>
      </c>
      <c r="EE5" s="24" t="s">
        <v>84</v>
      </c>
      <c r="EF5" s="24" t="s">
        <v>85</v>
      </c>
      <c r="EG5" s="24" t="s">
        <v>86</v>
      </c>
      <c r="EH5" s="24" t="s">
        <v>87</v>
      </c>
      <c r="EI5" s="24" t="s">
        <v>89</v>
      </c>
      <c r="EJ5" s="24" t="s">
        <v>90</v>
      </c>
      <c r="EK5" s="24" t="s">
        <v>91</v>
      </c>
      <c r="EL5" s="24" t="s">
        <v>92</v>
      </c>
      <c r="EM5" s="24" t="s">
        <v>93</v>
      </c>
      <c r="EN5" s="24" t="s">
        <v>88</v>
      </c>
    </row>
    <row r="6" spans="1:144" s="14" customFormat="1" x14ac:dyDescent="0.15">
      <c r="A6" s="15" t="s">
        <v>94</v>
      </c>
      <c r="B6" s="20">
        <f t="shared" ref="B6:W6" si="1">B7</f>
        <v>2024</v>
      </c>
      <c r="C6" s="20">
        <f t="shared" si="1"/>
        <v>82104</v>
      </c>
      <c r="D6" s="20">
        <f t="shared" si="1"/>
        <v>46</v>
      </c>
      <c r="E6" s="20">
        <f t="shared" si="1"/>
        <v>1</v>
      </c>
      <c r="F6" s="20">
        <f t="shared" si="1"/>
        <v>0</v>
      </c>
      <c r="G6" s="20">
        <f t="shared" si="1"/>
        <v>1</v>
      </c>
      <c r="H6" s="20" t="str">
        <f t="shared" si="1"/>
        <v>茨城県　下妻市</v>
      </c>
      <c r="I6" s="20" t="str">
        <f t="shared" si="1"/>
        <v>法適用</v>
      </c>
      <c r="J6" s="20" t="str">
        <f t="shared" si="1"/>
        <v>水道事業</v>
      </c>
      <c r="K6" s="20" t="str">
        <f t="shared" si="1"/>
        <v>末端給水事業</v>
      </c>
      <c r="L6" s="20" t="str">
        <f t="shared" si="1"/>
        <v>A5</v>
      </c>
      <c r="M6" s="20" t="str">
        <f t="shared" si="1"/>
        <v>非設置</v>
      </c>
      <c r="N6" s="25" t="str">
        <f t="shared" si="1"/>
        <v>-</v>
      </c>
      <c r="O6" s="25">
        <f t="shared" si="1"/>
        <v>50.94</v>
      </c>
      <c r="P6" s="25">
        <f t="shared" si="1"/>
        <v>91.86</v>
      </c>
      <c r="Q6" s="25">
        <f t="shared" si="1"/>
        <v>4400</v>
      </c>
      <c r="R6" s="25">
        <f t="shared" si="1"/>
        <v>42071</v>
      </c>
      <c r="S6" s="25">
        <f t="shared" si="1"/>
        <v>80.88</v>
      </c>
      <c r="T6" s="25">
        <f t="shared" si="1"/>
        <v>520.16999999999996</v>
      </c>
      <c r="U6" s="25">
        <f t="shared" si="1"/>
        <v>38510</v>
      </c>
      <c r="V6" s="25">
        <f t="shared" si="1"/>
        <v>80.88</v>
      </c>
      <c r="W6" s="25">
        <f t="shared" si="1"/>
        <v>476.14</v>
      </c>
      <c r="X6" s="27">
        <f t="shared" ref="X6:AG6" si="2">IF(X7="",NA(),X7)</f>
        <v>110.05</v>
      </c>
      <c r="Y6" s="27">
        <f t="shared" si="2"/>
        <v>119.66</v>
      </c>
      <c r="Z6" s="27">
        <f t="shared" si="2"/>
        <v>115.82</v>
      </c>
      <c r="AA6" s="27">
        <f t="shared" si="2"/>
        <v>122.07</v>
      </c>
      <c r="AB6" s="27">
        <f t="shared" si="2"/>
        <v>118.33</v>
      </c>
      <c r="AC6" s="27">
        <f t="shared" si="2"/>
        <v>108.83</v>
      </c>
      <c r="AD6" s="27">
        <f t="shared" si="2"/>
        <v>109.23</v>
      </c>
      <c r="AE6" s="27">
        <f t="shared" si="2"/>
        <v>108.04</v>
      </c>
      <c r="AF6" s="27">
        <f t="shared" si="2"/>
        <v>107.49</v>
      </c>
      <c r="AG6" s="27">
        <f t="shared" si="2"/>
        <v>107.15</v>
      </c>
      <c r="AH6" s="25" t="str">
        <f>IF(AH7="","",IF(AH7="-","【-】","【"&amp;SUBSTITUTE(TEXT(AH7,"#,##0.00"),"-","△")&amp;"】"))</f>
        <v>【107.26】</v>
      </c>
      <c r="AI6" s="25">
        <f t="shared" ref="AI6:AR6" si="3">IF(AI7="",NA(),AI7)</f>
        <v>0</v>
      </c>
      <c r="AJ6" s="25">
        <f t="shared" si="3"/>
        <v>0</v>
      </c>
      <c r="AK6" s="25">
        <f t="shared" si="3"/>
        <v>0</v>
      </c>
      <c r="AL6" s="25">
        <f t="shared" si="3"/>
        <v>0</v>
      </c>
      <c r="AM6" s="25">
        <f t="shared" si="3"/>
        <v>0</v>
      </c>
      <c r="AN6" s="27">
        <f t="shared" si="3"/>
        <v>4.34</v>
      </c>
      <c r="AO6" s="27">
        <f t="shared" si="3"/>
        <v>4.6900000000000004</v>
      </c>
      <c r="AP6" s="27">
        <f t="shared" si="3"/>
        <v>4.72</v>
      </c>
      <c r="AQ6" s="27">
        <f t="shared" si="3"/>
        <v>5.76</v>
      </c>
      <c r="AR6" s="27">
        <f t="shared" si="3"/>
        <v>4.74</v>
      </c>
      <c r="AS6" s="25" t="str">
        <f>IF(AS7="","",IF(AS7="-","【-】","【"&amp;SUBSTITUTE(TEXT(AS7,"#,##0.00"),"-","△")&amp;"】"))</f>
        <v>【1.61】</v>
      </c>
      <c r="AT6" s="27">
        <f t="shared" ref="AT6:BC6" si="4">IF(AT7="",NA(),AT7)</f>
        <v>121.42</v>
      </c>
      <c r="AU6" s="27">
        <f t="shared" si="4"/>
        <v>145.97</v>
      </c>
      <c r="AV6" s="27">
        <f t="shared" si="4"/>
        <v>182.11</v>
      </c>
      <c r="AW6" s="27">
        <f t="shared" si="4"/>
        <v>178.07</v>
      </c>
      <c r="AX6" s="27">
        <f t="shared" si="4"/>
        <v>353.6</v>
      </c>
      <c r="AY6" s="27">
        <f t="shared" si="4"/>
        <v>327.77</v>
      </c>
      <c r="AZ6" s="27">
        <f t="shared" si="4"/>
        <v>338.02</v>
      </c>
      <c r="BA6" s="27">
        <f t="shared" si="4"/>
        <v>345.94</v>
      </c>
      <c r="BB6" s="27">
        <f t="shared" si="4"/>
        <v>329.7</v>
      </c>
      <c r="BC6" s="27">
        <f t="shared" si="4"/>
        <v>319.99</v>
      </c>
      <c r="BD6" s="25" t="str">
        <f>IF(BD7="","",IF(BD7="-","【-】","【"&amp;SUBSTITUTE(TEXT(BD7,"#,##0.00"),"-","△")&amp;"】"))</f>
        <v>【239.69】</v>
      </c>
      <c r="BE6" s="27">
        <f t="shared" ref="BE6:BN6" si="5">IF(BE7="",NA(),BE7)</f>
        <v>419.03</v>
      </c>
      <c r="BF6" s="27">
        <f t="shared" si="5"/>
        <v>442.45</v>
      </c>
      <c r="BG6" s="27">
        <f t="shared" si="5"/>
        <v>538.29</v>
      </c>
      <c r="BH6" s="27">
        <f t="shared" si="5"/>
        <v>536.94000000000005</v>
      </c>
      <c r="BI6" s="27">
        <f t="shared" si="5"/>
        <v>509.64</v>
      </c>
      <c r="BJ6" s="27">
        <f t="shared" si="5"/>
        <v>397.1</v>
      </c>
      <c r="BK6" s="27">
        <f t="shared" si="5"/>
        <v>379.91</v>
      </c>
      <c r="BL6" s="27">
        <f t="shared" si="5"/>
        <v>386.61</v>
      </c>
      <c r="BM6" s="27">
        <f t="shared" si="5"/>
        <v>381.56</v>
      </c>
      <c r="BN6" s="27">
        <f t="shared" si="5"/>
        <v>365.55</v>
      </c>
      <c r="BO6" s="25" t="str">
        <f>IF(BO7="","",IF(BO7="-","【-】","【"&amp;SUBSTITUTE(TEXT(BO7,"#,##0.00"),"-","△")&amp;"】"))</f>
        <v>【264.86】</v>
      </c>
      <c r="BP6" s="27">
        <f t="shared" ref="BP6:BY6" si="6">IF(BP7="",NA(),BP7)</f>
        <v>104.2</v>
      </c>
      <c r="BQ6" s="27">
        <f t="shared" si="6"/>
        <v>114.3</v>
      </c>
      <c r="BR6" s="27">
        <f t="shared" si="6"/>
        <v>101.25</v>
      </c>
      <c r="BS6" s="27">
        <f t="shared" si="6"/>
        <v>115.67</v>
      </c>
      <c r="BT6" s="27">
        <f t="shared" si="6"/>
        <v>112.36</v>
      </c>
      <c r="BU6" s="27">
        <f t="shared" si="6"/>
        <v>95.79</v>
      </c>
      <c r="BV6" s="27">
        <f t="shared" si="6"/>
        <v>98.3</v>
      </c>
      <c r="BW6" s="27">
        <f t="shared" si="6"/>
        <v>93.82</v>
      </c>
      <c r="BX6" s="27">
        <f t="shared" si="6"/>
        <v>95.04</v>
      </c>
      <c r="BY6" s="27">
        <f t="shared" si="6"/>
        <v>95.42</v>
      </c>
      <c r="BZ6" s="25" t="str">
        <f>IF(BZ7="","",IF(BZ7="-","【-】","【"&amp;SUBSTITUTE(TEXT(BZ7,"#,##0.00"),"-","△")&amp;"】"))</f>
        <v>【97.59】</v>
      </c>
      <c r="CA6" s="27">
        <f t="shared" ref="CA6:CJ6" si="7">IF(CA7="",NA(),CA7)</f>
        <v>213.31</v>
      </c>
      <c r="CB6" s="27">
        <f t="shared" si="7"/>
        <v>194.87</v>
      </c>
      <c r="CC6" s="27">
        <f t="shared" si="7"/>
        <v>206.78</v>
      </c>
      <c r="CD6" s="27">
        <f t="shared" si="7"/>
        <v>193.4</v>
      </c>
      <c r="CE6" s="27">
        <f t="shared" si="7"/>
        <v>199.1</v>
      </c>
      <c r="CF6" s="27">
        <f t="shared" si="7"/>
        <v>171.13</v>
      </c>
      <c r="CG6" s="27">
        <f t="shared" si="7"/>
        <v>173.7</v>
      </c>
      <c r="CH6" s="27">
        <f t="shared" si="7"/>
        <v>178.94</v>
      </c>
      <c r="CI6" s="27">
        <f t="shared" si="7"/>
        <v>180.19</v>
      </c>
      <c r="CJ6" s="27">
        <f t="shared" si="7"/>
        <v>184.25</v>
      </c>
      <c r="CK6" s="25" t="str">
        <f>IF(CK7="","",IF(CK7="-","【-】","【"&amp;SUBSTITUTE(TEXT(CK7,"#,##0.00"),"-","△")&amp;"】"))</f>
        <v>【181.66】</v>
      </c>
      <c r="CL6" s="27">
        <f t="shared" ref="CL6:CU6" si="8">IF(CL7="",NA(),CL7)</f>
        <v>76.08</v>
      </c>
      <c r="CM6" s="27">
        <f t="shared" si="8"/>
        <v>72.599999999999994</v>
      </c>
      <c r="CN6" s="27">
        <f t="shared" si="8"/>
        <v>72.48</v>
      </c>
      <c r="CO6" s="27">
        <f t="shared" si="8"/>
        <v>75.89</v>
      </c>
      <c r="CP6" s="27">
        <f t="shared" si="8"/>
        <v>84.1</v>
      </c>
      <c r="CQ6" s="27">
        <f t="shared" si="8"/>
        <v>60.12</v>
      </c>
      <c r="CR6" s="27">
        <f t="shared" si="8"/>
        <v>60.34</v>
      </c>
      <c r="CS6" s="27">
        <f t="shared" si="8"/>
        <v>59.54</v>
      </c>
      <c r="CT6" s="27">
        <f t="shared" si="8"/>
        <v>59.26</v>
      </c>
      <c r="CU6" s="27">
        <f t="shared" si="8"/>
        <v>60.44</v>
      </c>
      <c r="CV6" s="25" t="str">
        <f>IF(CV7="","",IF(CV7="-","【-】","【"&amp;SUBSTITUTE(TEXT(CV7,"#,##0.00"),"-","△")&amp;"】"))</f>
        <v>【60.21】</v>
      </c>
      <c r="CW6" s="27">
        <f t="shared" ref="CW6:DF6" si="9">IF(CW7="",NA(),CW7)</f>
        <v>95.64</v>
      </c>
      <c r="CX6" s="27">
        <f t="shared" si="9"/>
        <v>97.87</v>
      </c>
      <c r="CY6" s="27">
        <f t="shared" si="9"/>
        <v>97.01</v>
      </c>
      <c r="CZ6" s="27">
        <f t="shared" si="9"/>
        <v>95.02</v>
      </c>
      <c r="DA6" s="27">
        <f t="shared" si="9"/>
        <v>95.3</v>
      </c>
      <c r="DB6" s="27">
        <f t="shared" si="9"/>
        <v>84.24</v>
      </c>
      <c r="DC6" s="27">
        <f t="shared" si="9"/>
        <v>84.19</v>
      </c>
      <c r="DD6" s="27">
        <f t="shared" si="9"/>
        <v>83.93</v>
      </c>
      <c r="DE6" s="27">
        <f t="shared" si="9"/>
        <v>83.84</v>
      </c>
      <c r="DF6" s="27">
        <f t="shared" si="9"/>
        <v>83.39</v>
      </c>
      <c r="DG6" s="25" t="str">
        <f>IF(DG7="","",IF(DG7="-","【-】","【"&amp;SUBSTITUTE(TEXT(DG7,"#,##0.00"),"-","△")&amp;"】"))</f>
        <v>【89.21】</v>
      </c>
      <c r="DH6" s="27">
        <f t="shared" ref="DH6:DQ6" si="10">IF(DH7="",NA(),DH7)</f>
        <v>65.67</v>
      </c>
      <c r="DI6" s="27">
        <f t="shared" si="10"/>
        <v>66.56</v>
      </c>
      <c r="DJ6" s="27">
        <f t="shared" si="10"/>
        <v>67.94</v>
      </c>
      <c r="DK6" s="27">
        <f t="shared" si="10"/>
        <v>69.260000000000005</v>
      </c>
      <c r="DL6" s="27">
        <f t="shared" si="10"/>
        <v>63.86</v>
      </c>
      <c r="DM6" s="27">
        <f t="shared" si="10"/>
        <v>48.83</v>
      </c>
      <c r="DN6" s="27">
        <f t="shared" si="10"/>
        <v>49.96</v>
      </c>
      <c r="DO6" s="27">
        <f t="shared" si="10"/>
        <v>50.82</v>
      </c>
      <c r="DP6" s="27">
        <f t="shared" si="10"/>
        <v>51.82</v>
      </c>
      <c r="DQ6" s="27">
        <f t="shared" si="10"/>
        <v>52.53</v>
      </c>
      <c r="DR6" s="25" t="str">
        <f>IF(DR7="","",IF(DR7="-","【-】","【"&amp;SUBSTITUTE(TEXT(DR7,"#,##0.00"),"-","△")&amp;"】"))</f>
        <v>【52.41】</v>
      </c>
      <c r="DS6" s="25">
        <f t="shared" ref="DS6:EB6" si="11">IF(DS7="",NA(),DS7)</f>
        <v>0</v>
      </c>
      <c r="DT6" s="27">
        <f t="shared" si="11"/>
        <v>0.95</v>
      </c>
      <c r="DU6" s="27">
        <f t="shared" si="11"/>
        <v>8.5500000000000007</v>
      </c>
      <c r="DV6" s="27">
        <f t="shared" si="11"/>
        <v>13.78</v>
      </c>
      <c r="DW6" s="27">
        <f t="shared" si="11"/>
        <v>18.82</v>
      </c>
      <c r="DX6" s="27">
        <f t="shared" si="11"/>
        <v>18.18</v>
      </c>
      <c r="DY6" s="27">
        <f t="shared" si="11"/>
        <v>19.32</v>
      </c>
      <c r="DZ6" s="27">
        <f t="shared" si="11"/>
        <v>21.16</v>
      </c>
      <c r="EA6" s="27">
        <f t="shared" si="11"/>
        <v>22.72</v>
      </c>
      <c r="EB6" s="27">
        <f t="shared" si="11"/>
        <v>24.16</v>
      </c>
      <c r="EC6" s="25" t="str">
        <f>IF(EC7="","",IF(EC7="-","【-】","【"&amp;SUBSTITUTE(TEXT(EC7,"#,##0.00"),"-","△")&amp;"】"))</f>
        <v>【26.78】</v>
      </c>
      <c r="ED6" s="25">
        <f t="shared" ref="ED6:EM6" si="12">IF(ED7="",NA(),ED7)</f>
        <v>0</v>
      </c>
      <c r="EE6" s="27">
        <f t="shared" si="12"/>
        <v>0.03</v>
      </c>
      <c r="EF6" s="27">
        <f t="shared" si="12"/>
        <v>0.03</v>
      </c>
      <c r="EG6" s="27">
        <f t="shared" si="12"/>
        <v>0.06</v>
      </c>
      <c r="EH6" s="27">
        <f t="shared" si="12"/>
        <v>0.16</v>
      </c>
      <c r="EI6" s="27">
        <f t="shared" si="12"/>
        <v>0.56999999999999995</v>
      </c>
      <c r="EJ6" s="27">
        <f t="shared" si="12"/>
        <v>0.52</v>
      </c>
      <c r="EK6" s="27">
        <f t="shared" si="12"/>
        <v>0.48</v>
      </c>
      <c r="EL6" s="27">
        <f t="shared" si="12"/>
        <v>0.48</v>
      </c>
      <c r="EM6" s="27">
        <f t="shared" si="12"/>
        <v>0.46</v>
      </c>
      <c r="EN6" s="25" t="str">
        <f>IF(EN7="","",IF(EN7="-","【-】","【"&amp;SUBSTITUTE(TEXT(EN7,"#,##0.00"),"-","△")&amp;"】"))</f>
        <v>【0.59】</v>
      </c>
    </row>
    <row r="7" spans="1:144" s="14" customFormat="1" x14ac:dyDescent="0.15">
      <c r="A7" s="15"/>
      <c r="B7" s="21">
        <v>2024</v>
      </c>
      <c r="C7" s="21">
        <v>82104</v>
      </c>
      <c r="D7" s="21">
        <v>46</v>
      </c>
      <c r="E7" s="21">
        <v>1</v>
      </c>
      <c r="F7" s="21">
        <v>0</v>
      </c>
      <c r="G7" s="21">
        <v>1</v>
      </c>
      <c r="H7" s="21" t="s">
        <v>95</v>
      </c>
      <c r="I7" s="21" t="s">
        <v>96</v>
      </c>
      <c r="J7" s="21" t="s">
        <v>97</v>
      </c>
      <c r="K7" s="21" t="s">
        <v>98</v>
      </c>
      <c r="L7" s="21" t="s">
        <v>23</v>
      </c>
      <c r="M7" s="21" t="s">
        <v>0</v>
      </c>
      <c r="N7" s="26" t="s">
        <v>99</v>
      </c>
      <c r="O7" s="26">
        <v>50.94</v>
      </c>
      <c r="P7" s="26">
        <v>91.86</v>
      </c>
      <c r="Q7" s="26">
        <v>4400</v>
      </c>
      <c r="R7" s="26">
        <v>42071</v>
      </c>
      <c r="S7" s="26">
        <v>80.88</v>
      </c>
      <c r="T7" s="26">
        <v>520.16999999999996</v>
      </c>
      <c r="U7" s="26">
        <v>38510</v>
      </c>
      <c r="V7" s="26">
        <v>80.88</v>
      </c>
      <c r="W7" s="26">
        <v>476.14</v>
      </c>
      <c r="X7" s="26">
        <v>110.05</v>
      </c>
      <c r="Y7" s="26">
        <v>119.66</v>
      </c>
      <c r="Z7" s="26">
        <v>115.82</v>
      </c>
      <c r="AA7" s="26">
        <v>122.07</v>
      </c>
      <c r="AB7" s="26">
        <v>118.33</v>
      </c>
      <c r="AC7" s="26">
        <v>108.83</v>
      </c>
      <c r="AD7" s="26">
        <v>109.23</v>
      </c>
      <c r="AE7" s="26">
        <v>108.04</v>
      </c>
      <c r="AF7" s="26">
        <v>107.49</v>
      </c>
      <c r="AG7" s="26">
        <v>107.15</v>
      </c>
      <c r="AH7" s="26">
        <v>107.26</v>
      </c>
      <c r="AI7" s="26">
        <v>0</v>
      </c>
      <c r="AJ7" s="26">
        <v>0</v>
      </c>
      <c r="AK7" s="26">
        <v>0</v>
      </c>
      <c r="AL7" s="26">
        <v>0</v>
      </c>
      <c r="AM7" s="26">
        <v>0</v>
      </c>
      <c r="AN7" s="26">
        <v>4.34</v>
      </c>
      <c r="AO7" s="26">
        <v>4.6900000000000004</v>
      </c>
      <c r="AP7" s="26">
        <v>4.72</v>
      </c>
      <c r="AQ7" s="26">
        <v>5.76</v>
      </c>
      <c r="AR7" s="26">
        <v>4.74</v>
      </c>
      <c r="AS7" s="26">
        <v>1.61</v>
      </c>
      <c r="AT7" s="26">
        <v>121.42</v>
      </c>
      <c r="AU7" s="26">
        <v>145.97</v>
      </c>
      <c r="AV7" s="26">
        <v>182.11</v>
      </c>
      <c r="AW7" s="26">
        <v>178.07</v>
      </c>
      <c r="AX7" s="26">
        <v>353.6</v>
      </c>
      <c r="AY7" s="26">
        <v>327.77</v>
      </c>
      <c r="AZ7" s="26">
        <v>338.02</v>
      </c>
      <c r="BA7" s="26">
        <v>345.94</v>
      </c>
      <c r="BB7" s="26">
        <v>329.7</v>
      </c>
      <c r="BC7" s="26">
        <v>319.99</v>
      </c>
      <c r="BD7" s="26">
        <v>239.69</v>
      </c>
      <c r="BE7" s="26">
        <v>419.03</v>
      </c>
      <c r="BF7" s="26">
        <v>442.45</v>
      </c>
      <c r="BG7" s="26">
        <v>538.29</v>
      </c>
      <c r="BH7" s="26">
        <v>536.94000000000005</v>
      </c>
      <c r="BI7" s="26">
        <v>509.64</v>
      </c>
      <c r="BJ7" s="26">
        <v>397.1</v>
      </c>
      <c r="BK7" s="26">
        <v>379.91</v>
      </c>
      <c r="BL7" s="26">
        <v>386.61</v>
      </c>
      <c r="BM7" s="26">
        <v>381.56</v>
      </c>
      <c r="BN7" s="26">
        <v>365.55</v>
      </c>
      <c r="BO7" s="26">
        <v>264.86</v>
      </c>
      <c r="BP7" s="26">
        <v>104.2</v>
      </c>
      <c r="BQ7" s="26">
        <v>114.3</v>
      </c>
      <c r="BR7" s="26">
        <v>101.25</v>
      </c>
      <c r="BS7" s="26">
        <v>115.67</v>
      </c>
      <c r="BT7" s="26">
        <v>112.36</v>
      </c>
      <c r="BU7" s="26">
        <v>95.79</v>
      </c>
      <c r="BV7" s="26">
        <v>98.3</v>
      </c>
      <c r="BW7" s="26">
        <v>93.82</v>
      </c>
      <c r="BX7" s="26">
        <v>95.04</v>
      </c>
      <c r="BY7" s="26">
        <v>95.42</v>
      </c>
      <c r="BZ7" s="26">
        <v>97.59</v>
      </c>
      <c r="CA7" s="26">
        <v>213.31</v>
      </c>
      <c r="CB7" s="26">
        <v>194.87</v>
      </c>
      <c r="CC7" s="26">
        <v>206.78</v>
      </c>
      <c r="CD7" s="26">
        <v>193.4</v>
      </c>
      <c r="CE7" s="26">
        <v>199.1</v>
      </c>
      <c r="CF7" s="26">
        <v>171.13</v>
      </c>
      <c r="CG7" s="26">
        <v>173.7</v>
      </c>
      <c r="CH7" s="26">
        <v>178.94</v>
      </c>
      <c r="CI7" s="26">
        <v>180.19</v>
      </c>
      <c r="CJ7" s="26">
        <v>184.25</v>
      </c>
      <c r="CK7" s="26">
        <v>181.66</v>
      </c>
      <c r="CL7" s="26">
        <v>76.08</v>
      </c>
      <c r="CM7" s="26">
        <v>72.599999999999994</v>
      </c>
      <c r="CN7" s="26">
        <v>72.48</v>
      </c>
      <c r="CO7" s="26">
        <v>75.89</v>
      </c>
      <c r="CP7" s="26">
        <v>84.1</v>
      </c>
      <c r="CQ7" s="26">
        <v>60.12</v>
      </c>
      <c r="CR7" s="26">
        <v>60.34</v>
      </c>
      <c r="CS7" s="26">
        <v>59.54</v>
      </c>
      <c r="CT7" s="26">
        <v>59.26</v>
      </c>
      <c r="CU7" s="26">
        <v>60.44</v>
      </c>
      <c r="CV7" s="26">
        <v>60.21</v>
      </c>
      <c r="CW7" s="26">
        <v>95.64</v>
      </c>
      <c r="CX7" s="26">
        <v>97.87</v>
      </c>
      <c r="CY7" s="26">
        <v>97.01</v>
      </c>
      <c r="CZ7" s="26">
        <v>95.02</v>
      </c>
      <c r="DA7" s="26">
        <v>95.3</v>
      </c>
      <c r="DB7" s="26">
        <v>84.24</v>
      </c>
      <c r="DC7" s="26">
        <v>84.19</v>
      </c>
      <c r="DD7" s="26">
        <v>83.93</v>
      </c>
      <c r="DE7" s="26">
        <v>83.84</v>
      </c>
      <c r="DF7" s="26">
        <v>83.39</v>
      </c>
      <c r="DG7" s="26">
        <v>89.21</v>
      </c>
      <c r="DH7" s="26">
        <v>65.67</v>
      </c>
      <c r="DI7" s="26">
        <v>66.56</v>
      </c>
      <c r="DJ7" s="26">
        <v>67.94</v>
      </c>
      <c r="DK7" s="26">
        <v>69.260000000000005</v>
      </c>
      <c r="DL7" s="26">
        <v>63.86</v>
      </c>
      <c r="DM7" s="26">
        <v>48.83</v>
      </c>
      <c r="DN7" s="26">
        <v>49.96</v>
      </c>
      <c r="DO7" s="26">
        <v>50.82</v>
      </c>
      <c r="DP7" s="26">
        <v>51.82</v>
      </c>
      <c r="DQ7" s="26">
        <v>52.53</v>
      </c>
      <c r="DR7" s="26">
        <v>52.41</v>
      </c>
      <c r="DS7" s="26">
        <v>0</v>
      </c>
      <c r="DT7" s="26">
        <v>0.95</v>
      </c>
      <c r="DU7" s="26">
        <v>8.5500000000000007</v>
      </c>
      <c r="DV7" s="26">
        <v>13.78</v>
      </c>
      <c r="DW7" s="26">
        <v>18.82</v>
      </c>
      <c r="DX7" s="26">
        <v>18.18</v>
      </c>
      <c r="DY7" s="26">
        <v>19.32</v>
      </c>
      <c r="DZ7" s="26">
        <v>21.16</v>
      </c>
      <c r="EA7" s="26">
        <v>22.72</v>
      </c>
      <c r="EB7" s="26">
        <v>24.16</v>
      </c>
      <c r="EC7" s="26">
        <v>26.78</v>
      </c>
      <c r="ED7" s="26">
        <v>0</v>
      </c>
      <c r="EE7" s="26">
        <v>0.03</v>
      </c>
      <c r="EF7" s="26">
        <v>0.03</v>
      </c>
      <c r="EG7" s="26">
        <v>0.06</v>
      </c>
      <c r="EH7" s="26">
        <v>0.16</v>
      </c>
      <c r="EI7" s="26">
        <v>0.56999999999999995</v>
      </c>
      <c r="EJ7" s="26">
        <v>0.52</v>
      </c>
      <c r="EK7" s="26">
        <v>0.48</v>
      </c>
      <c r="EL7" s="26">
        <v>0.48</v>
      </c>
      <c r="EM7" s="26">
        <v>0.46</v>
      </c>
      <c r="EN7" s="26">
        <v>0.59</v>
      </c>
    </row>
    <row r="8" spans="1:144" x14ac:dyDescent="0.15">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15">
      <c r="A9" s="16"/>
      <c r="B9" s="16" t="s">
        <v>100</v>
      </c>
      <c r="C9" s="16" t="s">
        <v>101</v>
      </c>
      <c r="D9" s="16" t="s">
        <v>102</v>
      </c>
      <c r="E9" s="16" t="s">
        <v>103</v>
      </c>
      <c r="F9" s="16" t="s">
        <v>104</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15">
      <c r="A10" s="16" t="s">
        <v>54</v>
      </c>
      <c r="B10" s="22">
        <f>DATEVALUE($B7-B11&amp;"/1/"&amp;B12)</f>
        <v>37257</v>
      </c>
      <c r="C10" s="22">
        <f>DATEVALUE($B7-C11&amp;"/1/"&amp;C12)</f>
        <v>37622</v>
      </c>
      <c r="D10" s="22">
        <f>DATEVALUE($B7-D11&amp;"/1/"&amp;D12)</f>
        <v>37987</v>
      </c>
      <c r="E10" s="22">
        <f>DATEVALUE($B7-E11&amp;"/1/"&amp;E12)</f>
        <v>38353</v>
      </c>
      <c r="F10" s="22">
        <f>DATEVALUE($B7-F11&amp;"/1/"&amp;F12)</f>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菊池　南</cp:lastModifiedBy>
  <dcterms:created xsi:type="dcterms:W3CDTF">2025-12-12T09:12:52Z</dcterms:created>
  <dcterms:modified xsi:type="dcterms:W3CDTF">2026-02-26T06:47:23Z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2026-01-30T08:22:37Z</vt:filetime>
  </property>
</Properties>
</file>