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A58662DF-B24D-4777-A43A-5CC4D4137B58}" xr6:coauthVersionLast="47" xr6:coauthVersionMax="47" xr10:uidLastSave="{00000000-0000-0000-0000-000000000000}"/>
  <workbookProtection workbookAlgorithmName="SHA-512" workbookHashValue="8ZG8ewjXe9ICce5brouLHLNewIL2Q98i/DVE7iXGXlft2HeEJmACuT+u+5UWGovAw8T9gYwSV3zpbbS1xNC1XA==" workbookSaltValue="nBlMOypsiqQ67x4crfqBb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<sst xmlns="http://schemas.openxmlformats.org/spreadsheetml/2006/main" count="231" uniqueCount="115">
  <si>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</si>
  <si>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</si>
  <si>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</si>
  <si>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</si>
  <si>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</si>
  <si>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</si>
  <si>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</si>
  <si>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</si>
  <si>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</si>
  <si>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</si>
  <si>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</si>
  <si>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</si>
  <si>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</si>
  <si>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</si>
  <si>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</si>
  <si>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</si>
  <si>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</si>
  <si>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</si>
  <si>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</si>
  <si>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</si>
  <si>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</si>
  <si>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</si>
  <si>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</si>
  <si>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</si>
  <si>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</si>
  <si>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</si>
  <si>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</si>
  <si>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</si>
  <si>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</si>
  <si>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</si>
  <si>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</si>
  <si>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</si>
  <si>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</si>
  <si>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</si>
  <si>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</si>
  <si>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</si>
  <si>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</si>
  <si>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</si>
  <si>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</si>
  <si>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</si>
  <si>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</si>
  <si>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</si>
  <si>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</si>
  <si>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</si>
  <si>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</si>
  <si>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</si>
  <si>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</si>
  <si>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</si>
  <si>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</si>
  <si>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</si>
  <si>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</si>
  <si>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</si>
  <si>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</si>
  <si>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</si>
  <si>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</si>
  <si>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</si>
  <si>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</si>
  <si>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</si>
  <si>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</si>
  <si>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</si>
  <si>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</si>
  <si>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</si>
  <si>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</si>
  <si>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</si>
  <si>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</si>
  <si>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</si>
  <si>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</si>
  <si>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</si>
  <si>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</si>
  <si>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</si>
  <si>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</si>
  <si>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</si>
  <si>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</si>
  <si>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</si>
  <si>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</si>
  <si>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</si>
  <si>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</si>
  <si>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</si>
  <si>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</si>
  <si>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</si>
  <si>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</si>
  <si>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</si>
  <si>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</si>
  <si>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</si>
  <si>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</si>
  <si>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</si>
  <si>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</si>
  <si>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</si>
  <si>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</si>
  <si>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</si>
  <si>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</si>
  <si>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</si>
  <si>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</si>
  <si>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</si>
  <si>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</si>
  <si>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龍ケ崎市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</si>
  <si>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</si>
  <si>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</si>
  <si>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</si>
  <si>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</si>
  <si>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</si>
  <si>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</si>
  <si>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</si>
  <si>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</si>
  <si>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</si>
  <si>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</si>
  <si>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</si>
  <si>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</si>
  <si>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</si>
  <si>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</si>
  <si>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</si>
  <si>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</si>
  <si>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においては、令和2年度から法適用化したため、減価償却累計額が小さく、比率も低いが、供用開始から22年を経過し、処理場など法定耐用年数を迎え、減価償却が終了した資産も出ているため、策定した最適整備構想を活用し、計画的な施設の改築・更新に努めていく。
管渠老朽化比率は、法定耐用年数を迎えた管渠が無いため、算出されていない。また、管渠改善率も法定耐用年数を超えた管渠がないため算出されていない。今後は、最適整備構想に基づき、耐用年数の到来を見据え、老朽管渠の調査・点検を行い、計画的な改築・更新を進めていく。</t>
    <rPh sb="24" eb="28">
      <t>ホウテキヨウカ</t>
    </rPh>
    <phoneticPr fontId="4"/>
  </si>
  <si>
    <t>　経営の健全性及び効率性に関する指標から、当市農業集落排水事業の経営は、厳しい環境にあると言える。
　また、地域特性上、高齢化や人口減少が著しいことから、今後、有収水量の減少、使用料収入の減少が懸念され、一般会計繰入金に依存する経営状況の改善が課題となっている。
　このため、経年劣化による施設の修繕費用の増加、将来的には、改築・更新に伴う財源の確保に向けて、適正な使用料金の検討が必要である。
　これらの課題に対し、策定した最適整備構想を活用することによる修繕費の平準化など、汚水処理費の抑制を図りながら、広域化・共同化計画により、農業集落排水事業を公共下水道事業への編入に向け事業を展開するなど、抜本的な経営基盤の改善に努めていく。</t>
    <phoneticPr fontId="4"/>
  </si>
  <si>
    <t>　経常収支比率は、100％を超え、類似団体平均を上回っているが、依然として収益の大半を一般会計繰入金が占めている状況にある。引き続き、使用料収入の確保と維持管理費の抑制に努め、一般会計繰入金の縮減を図っていく。
　累積欠損金比率は、これまで累積欠損金が発生していないことから算出されず、企業債残高対事業規模比率は、分子となる企業債現在高の全てが一般会計繰入金により賄われているため算出されない。
　流動比率は、類似団体平均を下回っているため、流動資産である使用料収入の確保に取り組み、比率の改善に努めていく。
　経費回収率は使用料収入が微減し、汚水処理費が増加したため、比率は下降した。類似団体と比較しても経費回収率は依然として低く、使用料収入で賄うべき100％を大きく下回っているため、有収水量の確保による使用料収入の増収や最適整備構想を活用して、修繕費用等を平準化等し、比率の改善に努める。
　汚水処理原価は、修繕費や動力費等の維持管理コストの増に伴い上昇した。類似団体と比較しても高めであるため、経費回収率と同様に収支両面から経営改善を図り、汚水処理原価の抑制に努める。
　施設利用率は、処理場整備が完了しているため、分母となる晴天時現在処理能力は変わらない。分子となる晴天時1日平均処理水量の増加により利用率が上昇する。晴天時1日平均処理水量は、水洗化率と相関性があり、水洗化率の向上が施設利用率の向上に直結するため、戸別訪問等を継続し、類似団体を下回っている水洗化率の向上に努める。</t>
    <rPh sb="88" eb="92">
      <t>イッパンカイケイ</t>
    </rPh>
    <rPh sb="92" eb="95">
      <t>クリイレキン</t>
    </rPh>
    <rPh sb="96" eb="98">
      <t>シュクゲン</t>
    </rPh>
    <rPh sb="99" eb="100">
      <t>ハカ</t>
    </rPh>
    <rPh sb="278" eb="280">
      <t>ゾウカ</t>
    </rPh>
    <rPh sb="288" eb="290">
      <t>カコウ</t>
    </rPh>
    <rPh sb="407" eb="410">
      <t>シュウゼンヒ</t>
    </rPh>
    <rPh sb="411" eb="414">
      <t>ドウリョクヒ</t>
    </rPh>
    <rPh sb="414" eb="415">
      <t>トウ</t>
    </rPh>
    <rPh sb="416" eb="420">
      <t>イジカンリ</t>
    </rPh>
    <rPh sb="424" eb="425">
      <t>ゾウ</t>
    </rPh>
    <rPh sb="428" eb="430">
      <t>ジョウショウ</t>
    </rPh>
    <rPh sb="481" eb="483">
      <t>ヨクセイ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</si>
</sst>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E0-48CC-9D3F-9F6FDB6275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59E0-48CC-9D3F-9F6FDB6275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37.5</c:v>
                </c:pt>
                <c:pt idx="1">
                  <c:v>36.159999999999997</c:v>
                </c:pt>
                <c:pt idx="2">
                  <c:v>31.7</c:v>
                </c:pt>
                <c:pt idx="3">
                  <c:v>34.82</c:v>
                </c:pt>
                <c:pt idx="4">
                  <c:v>36.159999999999997</c:v>
                </c:pt>
              </c:numCache>
            </c:numRef>
          </c:val>
          <c:extLst>
            <c:ext xmlns:c16="http://schemas.microsoft.com/office/drawing/2014/chart" uri="{C3380CC4-5D6E-409C-BE32-E72D297353CC}">
              <c16:uniqueId val="{00000000-7049-4F8A-9B56-3EF2741B34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7049-4F8A-9B56-3EF2741B34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74.459999999999994</c:v>
                </c:pt>
                <c:pt idx="1">
                  <c:v>74.69</c:v>
                </c:pt>
                <c:pt idx="2">
                  <c:v>76.08</c:v>
                </c:pt>
                <c:pt idx="3">
                  <c:v>78.61</c:v>
                </c:pt>
                <c:pt idx="4">
                  <c:v>82.68</c:v>
                </c:pt>
              </c:numCache>
            </c:numRef>
          </c:val>
          <c:extLst>
            <c:ext xmlns:c16="http://schemas.microsoft.com/office/drawing/2014/chart" uri="{C3380CC4-5D6E-409C-BE32-E72D297353CC}">
              <c16:uniqueId val="{00000000-6C36-418A-B537-420E79A906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6C36-418A-B537-420E79A906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126.88</c:v>
                </c:pt>
                <c:pt idx="1">
                  <c:v>147.27000000000001</c:v>
                </c:pt>
                <c:pt idx="2">
                  <c:v>136.44999999999999</c:v>
                </c:pt>
                <c:pt idx="3">
                  <c:v>131.02000000000001</c:v>
                </c:pt>
                <c:pt idx="4">
                  <c:v>113.59</c:v>
                </c:pt>
              </c:numCache>
            </c:numRef>
          </c:val>
          <c:extLst>
            <c:ext xmlns:c16="http://schemas.microsoft.com/office/drawing/2014/chart" uri="{C3380CC4-5D6E-409C-BE32-E72D297353CC}">
              <c16:uniqueId val="{00000000-D1EF-416A-99BC-A473B635CD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D1EF-416A-99BC-A473B635CD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5.75</c:v>
                </c:pt>
                <c:pt idx="1">
                  <c:v>8.83</c:v>
                </c:pt>
                <c:pt idx="2">
                  <c:v>11.84</c:v>
                </c:pt>
                <c:pt idx="3">
                  <c:v>14.81</c:v>
                </c:pt>
                <c:pt idx="4">
                  <c:v>17.690000000000001</c:v>
                </c:pt>
              </c:numCache>
            </c:numRef>
          </c:val>
          <c:extLst>
            <c:ext xmlns:c16="http://schemas.microsoft.com/office/drawing/2014/chart" uri="{C3380CC4-5D6E-409C-BE32-E72D297353CC}">
              <c16:uniqueId val="{00000000-2AC0-48A7-9A2D-B3CEDDAAC0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2AC0-48A7-9A2D-B3CEDDAAC0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2C-4589-88B2-E738543E75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982C-4589-88B2-E738543E75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C0-46AF-B9EB-FBA1FA9775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4C0-46AF-B9EB-FBA1FA9775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15.9</c:v>
                </c:pt>
                <c:pt idx="1">
                  <c:v>23.99</c:v>
                </c:pt>
                <c:pt idx="2">
                  <c:v>25.93</c:v>
                </c:pt>
                <c:pt idx="3">
                  <c:v>35.5</c:v>
                </c:pt>
                <c:pt idx="4">
                  <c:v>41.72</c:v>
                </c:pt>
              </c:numCache>
            </c:numRef>
          </c:val>
          <c:extLst>
            <c:ext xmlns:c16="http://schemas.microsoft.com/office/drawing/2014/chart" uri="{C3380CC4-5D6E-409C-BE32-E72D297353CC}">
              <c16:uniqueId val="{00000000-1AB6-43D3-B058-9A1EB43AB2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1AB6-43D3-B058-9A1EB43AB2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7A-4E14-B780-6AA9216903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DB7A-4E14-B780-6AA9216903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21.53</c:v>
                </c:pt>
                <c:pt idx="1">
                  <c:v>28.01</c:v>
                </c:pt>
                <c:pt idx="2">
                  <c:v>19.239999999999998</c:v>
                </c:pt>
                <c:pt idx="3">
                  <c:v>19.98</c:v>
                </c:pt>
                <c:pt idx="4">
                  <c:v>16.010000000000002</c:v>
                </c:pt>
              </c:numCache>
            </c:numRef>
          </c:val>
          <c:extLst>
            <c:ext xmlns:c16="http://schemas.microsoft.com/office/drawing/2014/chart" uri="{C3380CC4-5D6E-409C-BE32-E72D297353CC}">
              <c16:uniqueId val="{00000000-BF1F-4FFB-B289-F4B2FF403E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BF1F-4FFB-B289-F4B2FF403E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653.77</c:v>
                </c:pt>
                <c:pt idx="1">
                  <c:v>505.48</c:v>
                </c:pt>
                <c:pt idx="2">
                  <c:v>730.56</c:v>
                </c:pt>
                <c:pt idx="3">
                  <c:v>708.88</c:v>
                </c:pt>
                <c:pt idx="4">
                  <c:v>882.61</c:v>
                </c:pt>
              </c:numCache>
            </c:numRef>
          </c:val>
          <c:extLst>
            <c:ext xmlns:c16="http://schemas.microsoft.com/office/drawing/2014/chart" uri="{C3380CC4-5D6E-409C-BE32-E72D297353CC}">
              <c16:uniqueId val="{00000000-46B8-4655-8053-1207A0DA51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6B8-4655-8053-1207A0DA51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龍ケ崎市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74917</v>
      </c>
      <c r="AM8" s="44"/>
      <c r="AN8" s="44"/>
      <c r="AO8" s="44"/>
      <c r="AP8" s="44"/>
      <c r="AQ8" s="44"/>
      <c r="AR8" s="44"/>
      <c r="AS8" s="44"/>
      <c r="AT8" s="45">
        <f>データ!T6</f>
        <v>78.59</v>
      </c>
      <c r="AU8" s="45"/>
      <c r="AV8" s="45"/>
      <c r="AW8" s="45"/>
      <c r="AX8" s="45"/>
      <c r="AY8" s="45"/>
      <c r="AZ8" s="45"/>
      <c r="BA8" s="45"/>
      <c r="BB8" s="45">
        <f>データ!U6</f>
        <v>953.26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52.12</v>
      </c>
      <c r="J10" s="45"/>
      <c r="K10" s="45"/>
      <c r="L10" s="45"/>
      <c r="M10" s="45"/>
      <c r="N10" s="45"/>
      <c r="O10" s="45"/>
      <c r="P10" s="45">
        <f>データ!P6</f>
        <v>0.48</v>
      </c>
      <c r="Q10" s="45"/>
      <c r="R10" s="45"/>
      <c r="S10" s="45"/>
      <c r="T10" s="45"/>
      <c r="U10" s="45"/>
      <c r="V10" s="45"/>
      <c r="W10" s="45">
        <f>データ!Q6</f>
        <v>84.96</v>
      </c>
      <c r="X10" s="45"/>
      <c r="Y10" s="45"/>
      <c r="Z10" s="45"/>
      <c r="AA10" s="45"/>
      <c r="AB10" s="45"/>
      <c r="AC10" s="45"/>
      <c r="AD10" s="44">
        <f>データ!R6</f>
        <v>2941</v>
      </c>
      <c r="AE10" s="44"/>
      <c r="AF10" s="44"/>
      <c r="AG10" s="44"/>
      <c r="AH10" s="44"/>
      <c r="AI10" s="44"/>
      <c r="AJ10" s="44"/>
      <c r="AK10" s="2"/>
      <c r="AL10" s="44">
        <f>データ!V6</f>
        <v>358</v>
      </c>
      <c r="AM10" s="44"/>
      <c r="AN10" s="44"/>
      <c r="AO10" s="44"/>
      <c r="AP10" s="44"/>
      <c r="AQ10" s="44"/>
      <c r="AR10" s="44"/>
      <c r="AS10" s="44"/>
      <c r="AT10" s="45">
        <f>データ!W6</f>
        <v>0.49</v>
      </c>
      <c r="AU10" s="45"/>
      <c r="AV10" s="45"/>
      <c r="AW10" s="45"/>
      <c r="AX10" s="45"/>
      <c r="AY10" s="45"/>
      <c r="AZ10" s="45"/>
      <c r="BA10" s="45"/>
      <c r="BB10" s="45">
        <f>データ!X6</f>
        <v>730.61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An1l0qDxdHt/UCKD/GJU/xJQ6+upT7J7e6O1KgzQOtFvyIQGdQpQArTVyzPwz+5nR3NbpMRfG+gbkoALWxWg==" saltValue="88MwoRVkhEpw1466yQhW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82082</v>
      </c>
      <c r="D6" s="19">
        <f t="shared" si="3"/>
        <v>46</v>
      </c>
      <c r="E6" s="19">
        <f t="shared" si="3"/>
        <v>17</v>
      </c>
      <c r="F6" s="19">
        <f t="shared" si="3"/>
        <v>5</v>
      </c>
      <c r="G6" s="19">
        <f t="shared" si="3"/>
        <v>0</v>
      </c>
      <c r="H6" s="19" t="str">
        <f t="shared" si="3"/>
        <v>茨城県　龍ケ崎市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52.12</v>
      </c>
      <c r="P6" s="20">
        <f t="shared" si="3"/>
        <v>0.48</v>
      </c>
      <c r="Q6" s="20">
        <f t="shared" si="3"/>
        <v>84.96</v>
      </c>
      <c r="R6" s="20">
        <f t="shared" si="3"/>
        <v>2941</v>
      </c>
      <c r="S6" s="20">
        <f t="shared" si="3"/>
        <v>74917</v>
      </c>
      <c r="T6" s="20">
        <f t="shared" si="3"/>
        <v>78.59</v>
      </c>
      <c r="U6" s="20">
        <f t="shared" si="3"/>
        <v>953.26</v>
      </c>
      <c r="V6" s="20">
        <f t="shared" si="3"/>
        <v>358</v>
      </c>
      <c r="W6" s="20">
        <f t="shared" si="3"/>
        <v>0.49</v>
      </c>
      <c r="X6" s="20">
        <f t="shared" si="3"/>
        <v>730.61</v>
      </c>
      <c r="Y6" s="21">
        <f>IF(Y7="",NA(),Y7)</f>
        <v>126.88</v>
      </c>
      <c r="Z6" s="21">
        <f t="shared" ref="Z6:AH6" si="4">IF(Z7="",NA(),Z7)</f>
        <v>147.27000000000001</v>
      </c>
      <c r="AA6" s="21">
        <f t="shared" si="4"/>
        <v>136.44999999999999</v>
      </c>
      <c r="AB6" s="21">
        <f t="shared" si="4"/>
        <v>131.02000000000001</v>
      </c>
      <c r="AC6" s="21">
        <f t="shared" si="4"/>
        <v>113.59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15.9</v>
      </c>
      <c r="AV6" s="21">
        <f t="shared" ref="AV6:BD6" si="6">IF(AV7="",NA(),AV7)</f>
        <v>23.99</v>
      </c>
      <c r="AW6" s="21">
        <f t="shared" si="6"/>
        <v>25.93</v>
      </c>
      <c r="AX6" s="21">
        <f t="shared" si="6"/>
        <v>35.5</v>
      </c>
      <c r="AY6" s="21">
        <f t="shared" si="6"/>
        <v>41.72</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21.53</v>
      </c>
      <c r="BR6" s="21">
        <f t="shared" ref="BR6:BZ6" si="8">IF(BR7="",NA(),BR7)</f>
        <v>28.01</v>
      </c>
      <c r="BS6" s="21">
        <f t="shared" si="8"/>
        <v>19.239999999999998</v>
      </c>
      <c r="BT6" s="21">
        <f t="shared" si="8"/>
        <v>19.98</v>
      </c>
      <c r="BU6" s="21">
        <f t="shared" si="8"/>
        <v>16.010000000000002</v>
      </c>
      <c r="BV6" s="21">
        <f t="shared" si="8"/>
        <v>57.08</v>
      </c>
      <c r="BW6" s="21">
        <f t="shared" si="8"/>
        <v>56.26</v>
      </c>
      <c r="BX6" s="21">
        <f t="shared" si="8"/>
        <v>52.94</v>
      </c>
      <c r="BY6" s="21">
        <f t="shared" si="8"/>
        <v>52.05</v>
      </c>
      <c r="BZ6" s="21">
        <f t="shared" si="8"/>
        <v>47.96</v>
      </c>
      <c r="CA6" s="20" t="str">
        <f>IF(CA7="","",IF(CA7="-","【-】","【"&amp;SUBSTITUTE(TEXT(CA7,"#,##0.00"),"-","△")&amp;"】"))</f>
        <v>【54.51】</v>
      </c>
      <c r="CB6" s="21">
        <f>IF(CB7="",NA(),CB7)</f>
        <v>653.77</v>
      </c>
      <c r="CC6" s="21">
        <f t="shared" ref="CC6:CK6" si="9">IF(CC7="",NA(),CC7)</f>
        <v>505.48</v>
      </c>
      <c r="CD6" s="21">
        <f t="shared" si="9"/>
        <v>730.56</v>
      </c>
      <c r="CE6" s="21">
        <f t="shared" si="9"/>
        <v>708.88</v>
      </c>
      <c r="CF6" s="21">
        <f t="shared" si="9"/>
        <v>882.61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37.5</v>
      </c>
      <c r="CN6" s="21">
        <f t="shared" ref="CN6:CV6" si="10">IF(CN7="",NA(),CN7)</f>
        <v>36.159999999999997</v>
      </c>
      <c r="CO6" s="21">
        <f t="shared" si="10"/>
        <v>31.7</v>
      </c>
      <c r="CP6" s="21">
        <f t="shared" si="10"/>
        <v>34.82</v>
      </c>
      <c r="CQ6" s="21">
        <f t="shared" si="10"/>
        <v>36.159999999999997</v>
      </c>
      <c r="CR6" s="21">
        <f t="shared" si="10"/>
        <v>54.83</v>
      </c>
      <c r="CS6" s="21">
        <f t="shared" si="10"/>
        <v>66.53</v>
      </c>
      <c r="CT6" s="21">
        <f t="shared" si="10"/>
        <v>52.35</v>
      </c>
      <c r="CU6" s="21">
        <f t="shared" si="10"/>
        <v>46.25</v>
      </c>
      <c r="CV6" s="21">
        <f t="shared" si="10"/>
        <v>45.32</v>
      </c>
      <c r="CW6" s="20" t="str">
        <f>IF(CW7="","",IF(CW7="-","【-】","【"&amp;SUBSTITUTE(TEXT(CW7,"#,##0.00"),"-","△")&amp;"】"))</f>
        <v>【49.92】</v>
      </c>
      <c r="CX6" s="21">
        <f>IF(CX7="",NA(),CX7)</f>
        <v>74.459999999999994</v>
      </c>
      <c r="CY6" s="21">
        <f t="shared" ref="CY6:DG6" si="11">IF(CY7="",NA(),CY7)</f>
        <v>74.69</v>
      </c>
      <c r="CZ6" s="21">
        <f t="shared" si="11"/>
        <v>76.08</v>
      </c>
      <c r="DA6" s="21">
        <f t="shared" si="11"/>
        <v>78.61</v>
      </c>
      <c r="DB6" s="21">
        <f t="shared" si="11"/>
        <v>82.68</v>
      </c>
      <c r="DC6" s="21">
        <f t="shared" si="11"/>
        <v>84.7</v>
      </c>
      <c r="DD6" s="21">
        <f t="shared" si="11"/>
        <v>84.67</v>
      </c>
      <c r="DE6" s="21">
        <f t="shared" si="11"/>
        <v>84.39</v>
      </c>
      <c r="DF6" s="21">
        <f t="shared" si="11"/>
        <v>83.96</v>
      </c>
      <c r="DG6" s="21">
        <f t="shared" si="11"/>
        <v>83.54</v>
      </c>
      <c r="DH6" s="20" t="str">
        <f>IF(DH7="","",IF(DH7="-","【-】","【"&amp;SUBSTITUTE(TEXT(DH7,"#,##0.00"),"-","△")&amp;"】"))</f>
        <v>【87.80】</v>
      </c>
      <c r="DI6" s="21">
        <f>IF(DI7="",NA(),DI7)</f>
        <v>5.75</v>
      </c>
      <c r="DJ6" s="21">
        <f t="shared" ref="DJ6:DR6" si="12">IF(DJ7="",NA(),DJ7)</f>
        <v>8.83</v>
      </c>
      <c r="DK6" s="21">
        <f t="shared" si="12"/>
        <v>11.84</v>
      </c>
      <c r="DL6" s="21">
        <f t="shared" si="12"/>
        <v>14.81</v>
      </c>
      <c r="DM6" s="21">
        <f t="shared" si="12"/>
        <v>17.690000000000001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82082</v>
      </c>
      <c r="D7" s="23">
        <v>46</v>
      </c>
      <c r="E7" s="23">
        <v>17</v>
      </c>
      <c r="F7" s="23">
        <v>5</v>
      </c>
      <c r="G7" s="23">
        <v>0</v>
      </c>
      <c r="H7" s="23" t="s">
        <v>95</v>
      </c>
      <c r="I7" s="23" t="s">
        <v>96</v>
      </c>
      <c r="J7" s="23" t="s">
        <v>97</v>
      </c>
      <c r="K7" s="23" t="s">
        <v>98</v>
      </c>
      <c r="L7" s="23" t="s">
        <v>99</v>
      </c>
      <c r="M7" s="23" t="s">
        <v>100</v>
      </c>
      <c r="N7" s="24" t="s">
        <v>101</v>
      </c>
      <c r="O7" s="24">
        <v>52.12</v>
      </c>
      <c r="P7" s="24">
        <v>0.48</v>
      </c>
      <c r="Q7" s="24">
        <v>84.96</v>
      </c>
      <c r="R7" s="24">
        <v>2941</v>
      </c>
      <c r="S7" s="24">
        <v>74917</v>
      </c>
      <c r="T7" s="24">
        <v>78.59</v>
      </c>
      <c r="U7" s="24">
        <v>953.26</v>
      </c>
      <c r="V7" s="24">
        <v>358</v>
      </c>
      <c r="W7" s="24">
        <v>0.49</v>
      </c>
      <c r="X7" s="24">
        <v>730.61</v>
      </c>
      <c r="Y7" s="24">
        <v>126.88</v>
      </c>
      <c r="Z7" s="24">
        <v>147.27000000000001</v>
      </c>
      <c r="AA7" s="24">
        <v>136.44999999999999</v>
      </c>
      <c r="AB7" s="24">
        <v>131.02000000000001</v>
      </c>
      <c r="AC7" s="24">
        <v>113.59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15.9</v>
      </c>
      <c r="AV7" s="24">
        <v>23.99</v>
      </c>
      <c r="AW7" s="24">
        <v>25.93</v>
      </c>
      <c r="AX7" s="24">
        <v>35.5</v>
      </c>
      <c r="AY7" s="24">
        <v>41.72</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21.53</v>
      </c>
      <c r="BR7" s="24">
        <v>28.01</v>
      </c>
      <c r="BS7" s="24">
        <v>19.239999999999998</v>
      </c>
      <c r="BT7" s="24">
        <v>19.98</v>
      </c>
      <c r="BU7" s="24">
        <v>16.010000000000002</v>
      </c>
      <c r="BV7" s="24">
        <v>57.08</v>
      </c>
      <c r="BW7" s="24">
        <v>56.26</v>
      </c>
      <c r="BX7" s="24">
        <v>52.94</v>
      </c>
      <c r="BY7" s="24">
        <v>52.05</v>
      </c>
      <c r="BZ7" s="24">
        <v>47.96</v>
      </c>
      <c r="CA7" s="24">
        <v>54.51</v>
      </c>
      <c r="CB7" s="24">
        <v>653.77</v>
      </c>
      <c r="CC7" s="24">
        <v>505.48</v>
      </c>
      <c r="CD7" s="24">
        <v>730.56</v>
      </c>
      <c r="CE7" s="24">
        <v>708.88</v>
      </c>
      <c r="CF7" s="24">
        <v>882.61</v>
      </c>
      <c r="CG7" s="24">
        <v>274.99</v>
      </c>
      <c r="CH7" s="24">
        <v>282.08999999999997</v>
      </c>
      <c r="CI7" s="24">
        <v>303.27999999999997</v>
      </c>
      <c r="CJ7" s="24">
        <v>301.86</v>
      </c>
      <c r="CK7" s="24">
        <v>325.85000000000002</v>
      </c>
      <c r="CL7" s="24">
        <v>286.33</v>
      </c>
      <c r="CM7" s="24">
        <v>37.5</v>
      </c>
      <c r="CN7" s="24">
        <v>36.159999999999997</v>
      </c>
      <c r="CO7" s="24">
        <v>31.7</v>
      </c>
      <c r="CP7" s="24">
        <v>34.82</v>
      </c>
      <c r="CQ7" s="24">
        <v>36.159999999999997</v>
      </c>
      <c r="CR7" s="24">
        <v>54.83</v>
      </c>
      <c r="CS7" s="24">
        <v>66.53</v>
      </c>
      <c r="CT7" s="24">
        <v>52.35</v>
      </c>
      <c r="CU7" s="24">
        <v>46.25</v>
      </c>
      <c r="CV7" s="24">
        <v>45.32</v>
      </c>
      <c r="CW7" s="24">
        <v>49.92</v>
      </c>
      <c r="CX7" s="24">
        <v>74.459999999999994</v>
      </c>
      <c r="CY7" s="24">
        <v>74.69</v>
      </c>
      <c r="CZ7" s="24">
        <v>76.08</v>
      </c>
      <c r="DA7" s="24">
        <v>78.61</v>
      </c>
      <c r="DB7" s="24">
        <v>82.68</v>
      </c>
      <c r="DC7" s="24">
        <v>84.7</v>
      </c>
      <c r="DD7" s="24">
        <v>84.67</v>
      </c>
      <c r="DE7" s="24">
        <v>84.39</v>
      </c>
      <c r="DF7" s="24">
        <v>83.96</v>
      </c>
      <c r="DG7" s="24">
        <v>83.54</v>
      </c>
      <c r="DH7" s="24">
        <v>87.8</v>
      </c>
      <c r="DI7" s="24">
        <v>5.75</v>
      </c>
      <c r="DJ7" s="24">
        <v>8.83</v>
      </c>
      <c r="DK7" s="24">
        <v>11.84</v>
      </c>
      <c r="DL7" s="24">
        <v>14.81</v>
      </c>
      <c r="DM7" s="24">
        <v>17.690000000000001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2026-01-28T11:52:04Z</cp:lastPrinted>
  <dcterms:created xsi:type="dcterms:W3CDTF">2025-12-23T06:17:39Z</dcterms:created>
  <dcterms:modified xsi:type="dcterms:W3CDTF">2026-02-26T06:47:20Z</dcterms:modified>
  <cp:category/>
</cp:coreProperties>
</file>