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2F48E1D7-5682-4693-B049-82E2C3A9084A}" xr6:coauthVersionLast="47" xr6:coauthVersionMax="47" xr10:uidLastSave="{00000000-0000-0000-0000-000000000000}"/>
  <workbookProtection workbookAlgorithmName="SHA-512" workbookHashValue="KQvkf1vR0kHUcvSKpkECB+1gwp2pePhaCddrnHR/vYFQTaT3T8ILmz0KvIrK3ZuCP/gwJP585jPMb3CJcGQSAw==" workbookSaltValue="eKg4yGpZpLZulNj7O2pLi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<sst xmlns="http://schemas.openxmlformats.org/spreadsheetml/2006/main" count="231" uniqueCount="116">
  <si>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</si>
  <si>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</si>
  <si>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</si>
  <si>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</si>
  <si>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</si>
  <si>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</si>
  <si>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</si>
  <si>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</si>
  <si>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</si>
  <si>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</si>
  <si>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</si>
  <si>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</si>
  <si>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</si>
  <si>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</si>
  <si>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</si>
  <si>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</si>
  <si>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</si>
  <si>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</si>
  <si>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</si>
  <si>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</si>
  <si>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</si>
  <si>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</si>
  <si>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</si>
  <si>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</si>
  <si>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</si>
  <si>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</si>
  <si>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</si>
  <si>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</si>
  <si>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</si>
  <si>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</si>
  <si>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</si>
  <si>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</si>
  <si>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</si>
  <si>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</si>
  <si>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</si>
  <si>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</si>
  <si>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</si>
  <si>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</si>
  <si>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</si>
  <si>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</si>
  <si>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</si>
  <si>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</si>
  <si>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</si>
  <si>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</si>
  <si>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</si>
  <si>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</si>
  <si>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</si>
  <si>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</si>
  <si>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</si>
  <si>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</si>
  <si>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</si>
  <si>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</si>
  <si>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</si>
  <si>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</si>
  <si>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</si>
  <si>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</si>
  <si>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</si>
  <si>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</si>
  <si>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</si>
  <si>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</si>
  <si>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</si>
  <si>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</si>
  <si>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</si>
  <si>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</si>
  <si>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</si>
  <si>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</si>
  <si>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</si>
  <si>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</si>
  <si>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</si>
  <si>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</si>
  <si>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</si>
  <si>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</si>
  <si>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</si>
  <si>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</si>
  <si>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</si>
  <si>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</si>
  <si>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</si>
  <si>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</si>
  <si>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</si>
  <si>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</si>
  <si>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</si>
  <si>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</si>
  <si>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</si>
  <si>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</si>
  <si>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</si>
  <si>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</si>
  <si>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</si>
  <si>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</si>
  <si>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</si>
  <si>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</si>
  <si>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</si>
  <si>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</si>
  <si>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</si>
  <si>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</si>
  <si>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</si>
  <si>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</si>
  <si>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結城市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</si>
  <si>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</si>
  <si>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</si>
  <si>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</si>
  <si>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</si>
  <si>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</si>
  <si>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</si>
  <si>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</si>
  <si>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</si>
  <si>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</si>
  <si>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</si>
  <si>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</si>
  <si>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</si>
  <si>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</si>
  <si>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</si>
  <si>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</si>
  <si>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</si>
  <si>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①有形固定資産減価償却率は、類似団体平均値より低く、早急な施設の更新等が必要な状況ではないといえる。今後もストックマネジメント計画に基づき、計画的な更新を図っていく。
②管渠老朽化率は0であり、法定耐用年数を超えた管渠はない。
③管渠改善率は0であり、更新した管渠はない。</t>
  </si>
  <si>
    <t>現在の経営状況は概ね健全であるが、類似団体平均値との比較により、改善すべき課題もあるといえる。
今後は維持管理・更新コストの増大や人口減少による有収水量の減少など、厳しい条件が増えると予想されるため、経営戦略やストックマネジメント計画に基づいた施設管理・更新を進めつつ、経営状況や資産状況を正確に把握し、適正な料金設定や施設の維持管理に反映することで、健全な運営を図っていく。</t>
  </si>
  <si>
    <r>
      <t>①経常収支比率は、前年度と同様収支が黒字であることを示す100％以上となっているため、経営は健全であるといえる。しかし、類似団体平均値を下回っているため、計画的な施設修繕等により費用の削減を図っていく必要がある。
②累積欠損金は発生しておらず、経営は健全であるといえる。
③</t>
    </r>
    <r>
      <rPr>
        <sz val="11"/>
        <rFont val="ＭＳ ゴシック"/>
        <family val="3"/>
        <charset val="128"/>
      </rPr>
      <t>流動比率は前年度より増となったものの、1年以内の支払能力は依然として低い状況である。</t>
    </r>
    <r>
      <rPr>
        <sz val="11"/>
        <color theme="1"/>
        <rFont val="ＭＳ ゴシック"/>
        <family val="3"/>
        <charset val="128"/>
      </rPr>
      <t>流動負債の多くが建設改良費に係る企業債であり、施設整備により今後使用料収入等の増が見込めるが、より支払能力を高めるために接続率向上等に努める必要がある。
④企業債残高対事業規模比率は類似団体平均値より低く、概ね効率的で料金水準にあった適正な投資を実施しているといえる。
⑤経費回収率は、一部の経費に対し国庫補助金を充当したことにより、全て使用料で賄えていることを示す100％を下回っているが、概ね経営は健全であるといえる。
⑥汚水処理原価は前年度より増加し、類似団体平均値を超えた値となっている。今後の数値上昇を抑えるため、維持管理費の削減や有収水量の向上に努める。
⑦施設利用率は類似団体平均値を上回っており、適切な施設規模であるといえる。
⑧水洗化率は類似団体平均値を上回っており、概ね良好である。引き続き普及促進活動を行い、水洗化率向上に努める。</t>
    </r>
    <rPh sb="147" eb="148">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</si>
</sst>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18-491B-B3CE-EAFC89BCBA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E818-491B-B3CE-EAFC89BCBA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72.59</c:v>
                </c:pt>
                <c:pt idx="1">
                  <c:v>78.75</c:v>
                </c:pt>
                <c:pt idx="2">
                  <c:v>79.3</c:v>
                </c:pt>
                <c:pt idx="3">
                  <c:v>81.650000000000006</c:v>
                </c:pt>
                <c:pt idx="4">
                  <c:v>84.66</c:v>
                </c:pt>
              </c:numCache>
            </c:numRef>
          </c:val>
          <c:extLst>
            <c:ext xmlns:c16="http://schemas.microsoft.com/office/drawing/2014/chart" uri="{C3380CC4-5D6E-409C-BE32-E72D297353CC}">
              <c16:uniqueId val="{00000000-2BD4-410A-AA98-8B95FED4B0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2BD4-410A-AA98-8B95FED4B0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92.92</c:v>
                </c:pt>
                <c:pt idx="1">
                  <c:v>93.06</c:v>
                </c:pt>
                <c:pt idx="2">
                  <c:v>93.7</c:v>
                </c:pt>
                <c:pt idx="3">
                  <c:v>94.39</c:v>
                </c:pt>
                <c:pt idx="4">
                  <c:v>94.92</c:v>
                </c:pt>
              </c:numCache>
            </c:numRef>
          </c:val>
          <c:extLst>
            <c:ext xmlns:c16="http://schemas.microsoft.com/office/drawing/2014/chart" uri="{C3380CC4-5D6E-409C-BE32-E72D297353CC}">
              <c16:uniqueId val="{00000000-B0B2-4B3D-8515-B4AF6FB7B3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0B2-4B3D-8515-B4AF6FB7B3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100.73</c:v>
                </c:pt>
                <c:pt idx="1">
                  <c:v>100.15</c:v>
                </c:pt>
                <c:pt idx="2">
                  <c:v>100.26</c:v>
                </c:pt>
                <c:pt idx="3">
                  <c:v>100.26</c:v>
                </c:pt>
                <c:pt idx="4">
                  <c:v>100.29</c:v>
                </c:pt>
              </c:numCache>
            </c:numRef>
          </c:val>
          <c:extLst>
            <c:ext xmlns:c16="http://schemas.microsoft.com/office/drawing/2014/chart" uri="{C3380CC4-5D6E-409C-BE32-E72D297353CC}">
              <c16:uniqueId val="{00000000-DDCD-4070-A242-56B1529601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DDCD-4070-A242-56B1529601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4.8499999999999996</c:v>
                </c:pt>
                <c:pt idx="1">
                  <c:v>9.5299999999999994</c:v>
                </c:pt>
                <c:pt idx="2">
                  <c:v>13.45</c:v>
                </c:pt>
                <c:pt idx="3">
                  <c:v>17.420000000000002</c:v>
                </c:pt>
                <c:pt idx="4">
                  <c:v>20.190000000000001</c:v>
                </c:pt>
              </c:numCache>
            </c:numRef>
          </c:val>
          <c:extLst>
            <c:ext xmlns:c16="http://schemas.microsoft.com/office/drawing/2014/chart" uri="{C3380CC4-5D6E-409C-BE32-E72D297353CC}">
              <c16:uniqueId val="{00000000-6402-47ED-AE01-D3B5222750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6402-47ED-AE01-D3B5222750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97-4825-AD7A-4A0DEAA8AA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2297-4825-AD7A-4A0DEAA8AA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A7-495E-B14F-15517872BC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0BA7-495E-B14F-15517872BC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39.83</c:v>
                </c:pt>
                <c:pt idx="1">
                  <c:v>47.91</c:v>
                </c:pt>
                <c:pt idx="2">
                  <c:v>44.95</c:v>
                </c:pt>
                <c:pt idx="3">
                  <c:v>42.37</c:v>
                </c:pt>
                <c:pt idx="4">
                  <c:v>57.14</c:v>
                </c:pt>
              </c:numCache>
            </c:numRef>
          </c:val>
          <c:extLst>
            <c:ext xmlns:c16="http://schemas.microsoft.com/office/drawing/2014/chart" uri="{C3380CC4-5D6E-409C-BE32-E72D297353CC}">
              <c16:uniqueId val="{00000000-87A1-4A02-9FA6-3830040E98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87A1-4A02-9FA6-3830040E98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597.41</c:v>
                </c:pt>
                <c:pt idx="1">
                  <c:v>571.33000000000004</c:v>
                </c:pt>
                <c:pt idx="2">
                  <c:v>514.30999999999995</c:v>
                </c:pt>
                <c:pt idx="3">
                  <c:v>500.63</c:v>
                </c:pt>
                <c:pt idx="4">
                  <c:v>545.44000000000005</c:v>
                </c:pt>
              </c:numCache>
            </c:numRef>
          </c:val>
          <c:extLst>
            <c:ext xmlns:c16="http://schemas.microsoft.com/office/drawing/2014/chart" uri="{C3380CC4-5D6E-409C-BE32-E72D297353CC}">
              <c16:uniqueId val="{00000000-D401-4D9B-BAA0-F7A9FAC7BE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401-4D9B-BAA0-F7A9FAC7BE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98.5</c:v>
                </c:pt>
                <c:pt idx="2">
                  <c:v>99.25</c:v>
                </c:pt>
                <c:pt idx="3">
                  <c:v>97.63</c:v>
                </c:pt>
                <c:pt idx="4">
                  <c:v>95.03</c:v>
                </c:pt>
              </c:numCache>
            </c:numRef>
          </c:val>
          <c:extLst>
            <c:ext xmlns:c16="http://schemas.microsoft.com/office/drawing/2014/chart" uri="{C3380CC4-5D6E-409C-BE32-E72D297353CC}">
              <c16:uniqueId val="{00000000-A03F-4648-A6ED-A66F839011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A03F-4648-A6ED-A66F839011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174.13</c:v>
                </c:pt>
                <c:pt idx="1">
                  <c:v>177.69</c:v>
                </c:pt>
                <c:pt idx="2">
                  <c:v>176.93</c:v>
                </c:pt>
                <c:pt idx="3">
                  <c:v>180.48</c:v>
                </c:pt>
                <c:pt idx="4">
                  <c:v>190.12</c:v>
                </c:pt>
              </c:numCache>
            </c:numRef>
          </c:val>
          <c:extLst>
            <c:ext xmlns:c16="http://schemas.microsoft.com/office/drawing/2014/chart" uri="{C3380CC4-5D6E-409C-BE32-E72D297353CC}">
              <c16:uniqueId val="{00000000-C2B6-4682-900C-8AB67C8D75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C2B6-4682-900C-8AB67C8D75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107" zoomScaleNormal="107"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結城市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49528</v>
      </c>
      <c r="AM8" s="41"/>
      <c r="AN8" s="41"/>
      <c r="AO8" s="41"/>
      <c r="AP8" s="41"/>
      <c r="AQ8" s="41"/>
      <c r="AR8" s="41"/>
      <c r="AS8" s="41"/>
      <c r="AT8" s="34">
        <f>データ!T6</f>
        <v>65.760000000000005</v>
      </c>
      <c r="AU8" s="34"/>
      <c r="AV8" s="34"/>
      <c r="AW8" s="34"/>
      <c r="AX8" s="34"/>
      <c r="AY8" s="34"/>
      <c r="AZ8" s="34"/>
      <c r="BA8" s="34"/>
      <c r="BB8" s="34">
        <f>データ!U6</f>
        <v>753.16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64.760000000000005</v>
      </c>
      <c r="J10" s="34"/>
      <c r="K10" s="34"/>
      <c r="L10" s="34"/>
      <c r="M10" s="34"/>
      <c r="N10" s="34"/>
      <c r="O10" s="34"/>
      <c r="P10" s="34">
        <f>データ!P6</f>
        <v>59.98</v>
      </c>
      <c r="Q10" s="34"/>
      <c r="R10" s="34"/>
      <c r="S10" s="34"/>
      <c r="T10" s="34"/>
      <c r="U10" s="34"/>
      <c r="V10" s="34"/>
      <c r="W10" s="34">
        <f>データ!Q6</f>
        <v>56.19</v>
      </c>
      <c r="X10" s="34"/>
      <c r="Y10" s="34"/>
      <c r="Z10" s="34"/>
      <c r="AA10" s="34"/>
      <c r="AB10" s="34"/>
      <c r="AC10" s="34"/>
      <c r="AD10" s="41">
        <f>データ!R6</f>
        <v>3410</v>
      </c>
      <c r="AE10" s="41"/>
      <c r="AF10" s="41"/>
      <c r="AG10" s="41"/>
      <c r="AH10" s="41"/>
      <c r="AI10" s="41"/>
      <c r="AJ10" s="41"/>
      <c r="AK10" s="2"/>
      <c r="AL10" s="41">
        <f>データ!V6</f>
        <v>29626</v>
      </c>
      <c r="AM10" s="41"/>
      <c r="AN10" s="41"/>
      <c r="AO10" s="41"/>
      <c r="AP10" s="41"/>
      <c r="AQ10" s="41"/>
      <c r="AR10" s="41"/>
      <c r="AS10" s="41"/>
      <c r="AT10" s="34">
        <f>データ!W6</f>
        <v>8.42</v>
      </c>
      <c r="AU10" s="34"/>
      <c r="AV10" s="34"/>
      <c r="AW10" s="34"/>
      <c r="AX10" s="34"/>
      <c r="AY10" s="34"/>
      <c r="AZ10" s="34"/>
      <c r="BA10" s="34"/>
      <c r="BB10" s="34">
        <f>データ!X6</f>
        <v>3518.53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4WdAeSrFZ5ZQ0wjuZ3tIatUZzcWd59loaZZWeIYVpEe3YrW6tqB7vdW6AS+UJEp0KMjRI/fdmuSXw/yvzgzA==" saltValue="xpFHkId6EHMOXJ9wjisR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82074</v>
      </c>
      <c r="D6" s="19">
        <f t="shared" si="3"/>
        <v>46</v>
      </c>
      <c r="E6" s="19">
        <f t="shared" si="3"/>
        <v>17</v>
      </c>
      <c r="F6" s="19">
        <f t="shared" si="3"/>
        <v>1</v>
      </c>
      <c r="G6" s="19">
        <f t="shared" si="3"/>
        <v>0</v>
      </c>
      <c r="H6" s="19" t="str">
        <f t="shared" si="3"/>
        <v>茨城県　結城市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64.760000000000005</v>
      </c>
      <c r="P6" s="20">
        <f t="shared" si="3"/>
        <v>59.98</v>
      </c>
      <c r="Q6" s="20">
        <f t="shared" si="3"/>
        <v>56.19</v>
      </c>
      <c r="R6" s="20">
        <f t="shared" si="3"/>
        <v>3410</v>
      </c>
      <c r="S6" s="20">
        <f t="shared" si="3"/>
        <v>49528</v>
      </c>
      <c r="T6" s="20">
        <f t="shared" si="3"/>
        <v>65.760000000000005</v>
      </c>
      <c r="U6" s="20">
        <f t="shared" si="3"/>
        <v>753.16</v>
      </c>
      <c r="V6" s="20">
        <f t="shared" si="3"/>
        <v>29626</v>
      </c>
      <c r="W6" s="20">
        <f t="shared" si="3"/>
        <v>8.42</v>
      </c>
      <c r="X6" s="20">
        <f t="shared" si="3"/>
        <v>3518.53</v>
      </c>
      <c r="Y6" s="21">
        <f>IF(Y7="",NA(),Y7)</f>
        <v>100.73</v>
      </c>
      <c r="Z6" s="21">
        <f t="shared" ref="Z6:AH6" si="4">IF(Z7="",NA(),Z7)</f>
        <v>100.15</v>
      </c>
      <c r="AA6" s="21">
        <f t="shared" si="4"/>
        <v>100.26</v>
      </c>
      <c r="AB6" s="21">
        <f t="shared" si="4"/>
        <v>100.26</v>
      </c>
      <c r="AC6" s="21">
        <f t="shared" si="4"/>
        <v>100.29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39.83</v>
      </c>
      <c r="AV6" s="21">
        <f t="shared" ref="AV6:BD6" si="6">IF(AV7="",NA(),AV7)</f>
        <v>47.91</v>
      </c>
      <c r="AW6" s="21">
        <f t="shared" si="6"/>
        <v>44.95</v>
      </c>
      <c r="AX6" s="21">
        <f t="shared" si="6"/>
        <v>42.37</v>
      </c>
      <c r="AY6" s="21">
        <f t="shared" si="6"/>
        <v>57.14</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597.41</v>
      </c>
      <c r="BG6" s="21">
        <f t="shared" ref="BG6:BO6" si="7">IF(BG7="",NA(),BG7)</f>
        <v>571.33000000000004</v>
      </c>
      <c r="BH6" s="21">
        <f t="shared" si="7"/>
        <v>514.30999999999995</v>
      </c>
      <c r="BI6" s="21">
        <f t="shared" si="7"/>
        <v>500.63</v>
      </c>
      <c r="BJ6" s="21">
        <f t="shared" si="7"/>
        <v>545.44000000000005</v>
      </c>
      <c r="BK6" s="21">
        <f t="shared" si="7"/>
        <v>789.08</v>
      </c>
      <c r="BL6" s="21">
        <f t="shared" si="7"/>
        <v>747.84</v>
      </c>
      <c r="BM6" s="21">
        <f t="shared" si="7"/>
        <v>804.98</v>
      </c>
      <c r="BN6" s="21">
        <f t="shared" si="7"/>
        <v>767.56</v>
      </c>
      <c r="BO6" s="21">
        <f t="shared" si="7"/>
        <v>795.22</v>
      </c>
      <c r="BP6" s="20" t="str">
        <f>IF(BP7="","",IF(BP7="-","【-】","【"&amp;SUBSTITUTE(TEXT(BP7,"#,##0.00"),"-","△")&amp;"】"))</f>
        <v>【602.56】</v>
      </c>
      <c r="BQ6" s="21">
        <f>IF(BQ7="",NA(),BQ7)</f>
        <v>100</v>
      </c>
      <c r="BR6" s="21">
        <f t="shared" ref="BR6:BZ6" si="8">IF(BR7="",NA(),BR7)</f>
        <v>98.5</v>
      </c>
      <c r="BS6" s="21">
        <f t="shared" si="8"/>
        <v>99.25</v>
      </c>
      <c r="BT6" s="21">
        <f t="shared" si="8"/>
        <v>97.63</v>
      </c>
      <c r="BU6" s="21">
        <f t="shared" si="8"/>
        <v>95.03</v>
      </c>
      <c r="BV6" s="21">
        <f t="shared" si="8"/>
        <v>88.25</v>
      </c>
      <c r="BW6" s="21">
        <f t="shared" si="8"/>
        <v>90.17</v>
      </c>
      <c r="BX6" s="21">
        <f t="shared" si="8"/>
        <v>88.71</v>
      </c>
      <c r="BY6" s="21">
        <f t="shared" si="8"/>
        <v>90.23</v>
      </c>
      <c r="BZ6" s="21">
        <f t="shared" si="8"/>
        <v>90.78</v>
      </c>
      <c r="CA6" s="20" t="str">
        <f>IF(CA7="","",IF(CA7="-","【-】","【"&amp;SUBSTITUTE(TEXT(CA7,"#,##0.00"),"-","△")&amp;"】"))</f>
        <v>【97.94】</v>
      </c>
      <c r="CB6" s="21">
        <f>IF(CB7="",NA(),CB7)</f>
        <v>174.13</v>
      </c>
      <c r="CC6" s="21">
        <f t="shared" ref="CC6:CK6" si="9">IF(CC7="",NA(),CC7)</f>
        <v>177.69</v>
      </c>
      <c r="CD6" s="21">
        <f t="shared" si="9"/>
        <v>176.93</v>
      </c>
      <c r="CE6" s="21">
        <f t="shared" si="9"/>
        <v>180.48</v>
      </c>
      <c r="CF6" s="21">
        <f t="shared" si="9"/>
        <v>190.12</v>
      </c>
      <c r="CG6" s="21">
        <f t="shared" si="9"/>
        <v>176.37</v>
      </c>
      <c r="CH6" s="21">
        <f t="shared" si="9"/>
        <v>173.17</v>
      </c>
      <c r="CI6" s="21">
        <f t="shared" si="9"/>
        <v>174.8</v>
      </c>
      <c r="CJ6" s="21">
        <f t="shared" si="9"/>
        <v>170.2</v>
      </c>
      <c r="CK6" s="21">
        <f t="shared" si="9"/>
        <v>170.83</v>
      </c>
      <c r="CL6" s="20" t="str">
        <f>IF(CL7="","",IF(CL7="-","【-】","【"&amp;SUBSTITUTE(TEXT(CL7,"#,##0.00"),"-","△")&amp;"】"))</f>
        <v>【140.98】</v>
      </c>
      <c r="CM6" s="21">
        <f>IF(CM7="",NA(),CM7)</f>
        <v>72.59</v>
      </c>
      <c r="CN6" s="21">
        <f t="shared" ref="CN6:CV6" si="10">IF(CN7="",NA(),CN7)</f>
        <v>78.75</v>
      </c>
      <c r="CO6" s="21">
        <f t="shared" si="10"/>
        <v>79.3</v>
      </c>
      <c r="CP6" s="21">
        <f t="shared" si="10"/>
        <v>81.650000000000006</v>
      </c>
      <c r="CQ6" s="21">
        <f t="shared" si="10"/>
        <v>84.66</v>
      </c>
      <c r="CR6" s="21">
        <f t="shared" si="10"/>
        <v>56.72</v>
      </c>
      <c r="CS6" s="21">
        <f t="shared" si="10"/>
        <v>56.43</v>
      </c>
      <c r="CT6" s="21">
        <f t="shared" si="10"/>
        <v>55.82</v>
      </c>
      <c r="CU6" s="21">
        <f t="shared" si="10"/>
        <v>56.51</v>
      </c>
      <c r="CV6" s="21">
        <f t="shared" si="10"/>
        <v>56.85</v>
      </c>
      <c r="CW6" s="20" t="str">
        <f>IF(CW7="","",IF(CW7="-","【-】","【"&amp;SUBSTITUTE(TEXT(CW7,"#,##0.00"),"-","△")&amp;"】"))</f>
        <v>【60.13】</v>
      </c>
      <c r="CX6" s="21">
        <f>IF(CX7="",NA(),CX7)</f>
        <v>92.92</v>
      </c>
      <c r="CY6" s="21">
        <f t="shared" ref="CY6:DG6" si="11">IF(CY7="",NA(),CY7)</f>
        <v>93.06</v>
      </c>
      <c r="CZ6" s="21">
        <f t="shared" si="11"/>
        <v>93.7</v>
      </c>
      <c r="DA6" s="21">
        <f t="shared" si="11"/>
        <v>94.39</v>
      </c>
      <c r="DB6" s="21">
        <f t="shared" si="11"/>
        <v>94.92</v>
      </c>
      <c r="DC6" s="21">
        <f t="shared" si="11"/>
        <v>90.72</v>
      </c>
      <c r="DD6" s="21">
        <f t="shared" si="11"/>
        <v>91.07</v>
      </c>
      <c r="DE6" s="21">
        <f t="shared" si="11"/>
        <v>90.67</v>
      </c>
      <c r="DF6" s="21">
        <f t="shared" si="11"/>
        <v>90.62</v>
      </c>
      <c r="DG6" s="21">
        <f t="shared" si="11"/>
        <v>90.79</v>
      </c>
      <c r="DH6" s="20" t="str">
        <f>IF(DH7="","",IF(DH7="-","【-】","【"&amp;SUBSTITUTE(TEXT(DH7,"#,##0.00"),"-","△")&amp;"】"))</f>
        <v>【96.00】</v>
      </c>
      <c r="DI6" s="21">
        <f>IF(DI7="",NA(),DI7)</f>
        <v>4.8499999999999996</v>
      </c>
      <c r="DJ6" s="21">
        <f t="shared" ref="DJ6:DR6" si="12">IF(DJ7="",NA(),DJ7)</f>
        <v>9.5299999999999994</v>
      </c>
      <c r="DK6" s="21">
        <f t="shared" si="12"/>
        <v>13.45</v>
      </c>
      <c r="DL6" s="21">
        <f t="shared" si="12"/>
        <v>17.420000000000002</v>
      </c>
      <c r="DM6" s="21">
        <f t="shared" si="12"/>
        <v>20.190000000000001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82074</v>
      </c>
      <c r="D7" s="23">
        <v>46</v>
      </c>
      <c r="E7" s="23">
        <v>17</v>
      </c>
      <c r="F7" s="23">
        <v>1</v>
      </c>
      <c r="G7" s="23">
        <v>0</v>
      </c>
      <c r="H7" s="23" t="s">
        <v>96</v>
      </c>
      <c r="I7" s="23" t="s">
        <v>97</v>
      </c>
      <c r="J7" s="23" t="s">
        <v>98</v>
      </c>
      <c r="K7" s="23" t="s">
        <v>99</v>
      </c>
      <c r="L7" s="23" t="s">
        <v>100</v>
      </c>
      <c r="M7" s="23" t="s">
        <v>101</v>
      </c>
      <c r="N7" s="24" t="s">
        <v>102</v>
      </c>
      <c r="O7" s="24">
        <v>64.760000000000005</v>
      </c>
      <c r="P7" s="24">
        <v>59.98</v>
      </c>
      <c r="Q7" s="24">
        <v>56.19</v>
      </c>
      <c r="R7" s="24">
        <v>3410</v>
      </c>
      <c r="S7" s="24">
        <v>49528</v>
      </c>
      <c r="T7" s="24">
        <v>65.760000000000005</v>
      </c>
      <c r="U7" s="24">
        <v>753.16</v>
      </c>
      <c r="V7" s="24">
        <v>29626</v>
      </c>
      <c r="W7" s="24">
        <v>8.42</v>
      </c>
      <c r="X7" s="24">
        <v>3518.53</v>
      </c>
      <c r="Y7" s="24">
        <v>100.73</v>
      </c>
      <c r="Z7" s="24">
        <v>100.15</v>
      </c>
      <c r="AA7" s="24">
        <v>100.26</v>
      </c>
      <c r="AB7" s="24">
        <v>100.26</v>
      </c>
      <c r="AC7" s="24">
        <v>100.29</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39.83</v>
      </c>
      <c r="AV7" s="24">
        <v>47.91</v>
      </c>
      <c r="AW7" s="24">
        <v>44.95</v>
      </c>
      <c r="AX7" s="24">
        <v>42.37</v>
      </c>
      <c r="AY7" s="24">
        <v>57.14</v>
      </c>
      <c r="AZ7" s="24">
        <v>55.6</v>
      </c>
      <c r="BA7" s="24">
        <v>59.4</v>
      </c>
      <c r="BB7" s="24">
        <v>68.27</v>
      </c>
      <c r="BC7" s="24">
        <v>74.790000000000006</v>
      </c>
      <c r="BD7" s="24">
        <v>73.930000000000007</v>
      </c>
      <c r="BE7" s="24">
        <v>82.75</v>
      </c>
      <c r="BF7" s="24">
        <v>597.41</v>
      </c>
      <c r="BG7" s="24">
        <v>571.33000000000004</v>
      </c>
      <c r="BH7" s="24">
        <v>514.30999999999995</v>
      </c>
      <c r="BI7" s="24">
        <v>500.63</v>
      </c>
      <c r="BJ7" s="24">
        <v>545.44000000000005</v>
      </c>
      <c r="BK7" s="24">
        <v>789.08</v>
      </c>
      <c r="BL7" s="24">
        <v>747.84</v>
      </c>
      <c r="BM7" s="24">
        <v>804.98</v>
      </c>
      <c r="BN7" s="24">
        <v>767.56</v>
      </c>
      <c r="BO7" s="24">
        <v>795.22</v>
      </c>
      <c r="BP7" s="24">
        <v>602.55999999999995</v>
      </c>
      <c r="BQ7" s="24">
        <v>100</v>
      </c>
      <c r="BR7" s="24">
        <v>98.5</v>
      </c>
      <c r="BS7" s="24">
        <v>99.25</v>
      </c>
      <c r="BT7" s="24">
        <v>97.63</v>
      </c>
      <c r="BU7" s="24">
        <v>95.03</v>
      </c>
      <c r="BV7" s="24">
        <v>88.25</v>
      </c>
      <c r="BW7" s="24">
        <v>90.17</v>
      </c>
      <c r="BX7" s="24">
        <v>88.71</v>
      </c>
      <c r="BY7" s="24">
        <v>90.23</v>
      </c>
      <c r="BZ7" s="24">
        <v>90.78</v>
      </c>
      <c r="CA7" s="24">
        <v>97.94</v>
      </c>
      <c r="CB7" s="24">
        <v>174.13</v>
      </c>
      <c r="CC7" s="24">
        <v>177.69</v>
      </c>
      <c r="CD7" s="24">
        <v>176.93</v>
      </c>
      <c r="CE7" s="24">
        <v>180.48</v>
      </c>
      <c r="CF7" s="24">
        <v>190.12</v>
      </c>
      <c r="CG7" s="24">
        <v>176.37</v>
      </c>
      <c r="CH7" s="24">
        <v>173.17</v>
      </c>
      <c r="CI7" s="24">
        <v>174.8</v>
      </c>
      <c r="CJ7" s="24">
        <v>170.2</v>
      </c>
      <c r="CK7" s="24">
        <v>170.83</v>
      </c>
      <c r="CL7" s="24">
        <v>140.97999999999999</v>
      </c>
      <c r="CM7" s="24">
        <v>72.59</v>
      </c>
      <c r="CN7" s="24">
        <v>78.75</v>
      </c>
      <c r="CO7" s="24">
        <v>79.3</v>
      </c>
      <c r="CP7" s="24">
        <v>81.650000000000006</v>
      </c>
      <c r="CQ7" s="24">
        <v>84.66</v>
      </c>
      <c r="CR7" s="24">
        <v>56.72</v>
      </c>
      <c r="CS7" s="24">
        <v>56.43</v>
      </c>
      <c r="CT7" s="24">
        <v>55.82</v>
      </c>
      <c r="CU7" s="24">
        <v>56.51</v>
      </c>
      <c r="CV7" s="24">
        <v>56.85</v>
      </c>
      <c r="CW7" s="24">
        <v>60.13</v>
      </c>
      <c r="CX7" s="24">
        <v>92.92</v>
      </c>
      <c r="CY7" s="24">
        <v>93.06</v>
      </c>
      <c r="CZ7" s="24">
        <v>93.7</v>
      </c>
      <c r="DA7" s="24">
        <v>94.39</v>
      </c>
      <c r="DB7" s="24">
        <v>94.92</v>
      </c>
      <c r="DC7" s="24">
        <v>90.72</v>
      </c>
      <c r="DD7" s="24">
        <v>91.07</v>
      </c>
      <c r="DE7" s="24">
        <v>90.67</v>
      </c>
      <c r="DF7" s="24">
        <v>90.62</v>
      </c>
      <c r="DG7" s="24">
        <v>90.79</v>
      </c>
      <c r="DH7" s="24">
        <v>96</v>
      </c>
      <c r="DI7" s="24">
        <v>4.8499999999999996</v>
      </c>
      <c r="DJ7" s="24">
        <v>9.5299999999999994</v>
      </c>
      <c r="DK7" s="24">
        <v>13.45</v>
      </c>
      <c r="DL7" s="24">
        <v>17.420000000000002</v>
      </c>
      <c r="DM7" s="24">
        <v>20.190000000000001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2026-01-22T00:57:44Z</cp:lastPrinted>
  <dcterms:created xsi:type="dcterms:W3CDTF">2025-12-23T05:57:38Z</dcterms:created>
  <dcterms:modified xsi:type="dcterms:W3CDTF">2026-02-26T06:47:13Z</dcterms:modified>
  <cp:category/>
</cp:coreProperties>
</file>