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4_特定環境保全公共下水道\"/>
    </mc:Choice>
  </mc:AlternateContent>
  <xr:revisionPtr revIDLastSave="0" documentId="8_{46F69F26-C1B8-4F6F-A934-76E53EE13DC1}" xr6:coauthVersionLast="47" xr6:coauthVersionMax="47" xr10:uidLastSave="{00000000-0000-0000-0000-000000000000}"/>
  <workbookProtection workbookAlgorithmName="SHA-512" workbookHashValue="RdlIti+/RsYYszd8QHhQfyETJllJozG/FaK1en9ssBzVFIWPnMNUNPBbdzPJU1GYMu0vQ36VAnht3HGlsZfpGw==" workbookSaltValue="H7Dk14K5phM3LBd2Jv11f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I10" i="4"/>
  <c r="B10" i="4"/>
  <c r="AL8" i="4"/>
  <c r="P8" i="4"/>
  <c r="I8" i="4"/>
</calcChain>
</file>

<file path=xl/sharedStrings.xml><?xml version="1.0" encoding="utf-8"?>
<sst xmlns="http://schemas.openxmlformats.org/spreadsheetml/2006/main" count="231" uniqueCount="114">
  <si>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</si>
  <si>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</si>
  <si>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</si>
  <si>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</si>
  <si>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</si>
  <si>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</si>
  <si>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</si>
  <si>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</si>
  <si>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</si>
  <si>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</si>
  <si>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</si>
  <si>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</si>
  <si>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</si>
  <si>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</si>
  <si>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</si>
  <si>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</si>
  <si>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</si>
  <si>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</si>
  <si>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</si>
  <si>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</si>
  <si>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</si>
  <si>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</si>
  <si>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</si>
  <si>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</si>
  <si>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</si>
  <si>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</si>
  <si>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</si>
  <si>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</si>
  <si>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</si>
  <si>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</si>
  <si>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</si>
  <si>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</si>
  <si>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</si>
  <si>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</si>
  <si>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</si>
  <si>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</si>
  <si>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</si>
  <si>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</si>
  <si>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</si>
  <si>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</si>
  <si>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</si>
  <si>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</si>
  <si>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</si>
  <si>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</si>
  <si>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</si>
  <si>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</si>
  <si>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</si>
  <si>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</si>
  <si>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</si>
  <si>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</si>
  <si>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</si>
  <si>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</si>
  <si>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</si>
  <si>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</si>
  <si>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</si>
  <si>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</si>
  <si>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</si>
  <si>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</si>
  <si>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</si>
  <si>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</si>
  <si>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</si>
  <si>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</si>
  <si>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</si>
  <si>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</si>
  <si>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</si>
  <si>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</si>
  <si>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</si>
  <si>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</si>
  <si>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</si>
  <si>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</si>
  <si>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</si>
  <si>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</si>
  <si>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</si>
  <si>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</si>
  <si>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</si>
  <si>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</si>
  <si>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</si>
  <si>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</si>
  <si>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</si>
  <si>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</si>
  <si>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</si>
  <si>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</si>
  <si>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</si>
  <si>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</si>
  <si>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</si>
  <si>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</si>
  <si>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</si>
  <si>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</si>
  <si>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</si>
  <si>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</si>
  <si>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</si>
  <si>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</si>
  <si>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</si>
  <si>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</si>
  <si>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</si>
  <si>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</si>
  <si>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茨城県　石岡市</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</si>
  <si>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</si>
  <si>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</si>
  <si>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</si>
  <si>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</si>
  <si>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</si>
  <si>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</si>
  <si>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</si>
  <si>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</si>
  <si>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</si>
  <si>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</si>
  <si>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</si>
  <si>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</si>
  <si>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</si>
  <si>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</si>
  <si>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10.90%は、法定耐用年数に近い資産が少ない事を示している。要因としては、長寿命化計画等による施設の改築を適宜、実施してきた事によるものと考えられる。今後も、ストックマネジメント計画に基づく、施設改築等を推進する必要がある。
②管渠老朽化率0.00%は、法定耐用年数を超えた管渠延長が無いことを示しているが、今後老朽化を迎える管渠の更新・改良時期が到来することから、ストックマネジメント計画に基づく更新・改良を推進する必要がある。
③管渠改修率0.00%は、令和６年度に更新した管渠延長が無いことを示しているが、今後老朽化を迎える管渠の更新・改良時期が到来することから、ストックマネジメント計画に基づく更新・改良を推進する必要がある。</t>
  </si>
  <si>
    <t>　下水道事業は、先行的に施設整備を行う事業であり、下水道施設建設に要した経費の回収に長い年月を要するため、今後も経費の縮減を図り、供用開始後は水洗化率向上に努め、有収水量を確保し、下水道施設利用率を高め、収益を向上させていく事が必要である。
　しかし、今後については人口減少に伴う収入の減、職員給与費の増加や人材の確保の問題、物価高騰による費用の増、下水道施設の老朽化による更新・改良に伴い投資増も見込まれる。
　これらの対策ついては使用料の値上げや人材戦略を盛り込んだ経営戦略の再策定を予定している。また、ストックマネジメント計画に基づき、適時、更新・改良を進める事も必要である。
　以上を基に健全な経営を図っていきたい。</t>
  </si>
  <si>
    <r>
      <t>①</t>
    </r>
    <r>
      <rPr>
        <sz val="11"/>
        <rFont val="ＭＳ ゴシック"/>
        <family val="3"/>
        <charset val="128"/>
      </rPr>
      <t>経常</t>
    </r>
    <r>
      <rPr>
        <sz val="11"/>
        <color theme="1"/>
        <rFont val="ＭＳ ゴシック"/>
        <family val="3"/>
      </rPr>
      <t>収支比率は156.17%であり、経常費用が経常収益内で賄えている。
③流動比率33.20%は、流動負債が賄えていない事を示しているが、将来、償還等の原資を使用料収入等により得ることが予定されている。
④企業債残高対事業規模比率0.00%の要因は、企業債の償還が一般会計負担となっているためである。
⑤経費回収率68.93%は、汚水処理に係る費用が使用料以外の収入で賄われている事を示しているが、今後、経費の縮減を図りつつ、水洗化率向上を図る事で、有収水量を確保して収益を向上させていく事が必要である。
⑥汚水処理原価211.30円は、類似団体平均値とほぼ同じ値となっているが、経費の縮減を図り、健全経営を進めていく事が必要である。
⑦施設利用率32.26%は、類似団体平均値と比較して低い値となっている。要因としては、下水道施設整備が途中であること等が挙げられる。今後、整備を促進し、有収水量を確保する事で、施設利用率を高める事が必要である。
⑧水洗化率62.22%は、類似団体平均値比較して低い値となっている。今後、戸別訪問や広報紙掲載等を重点的に実施し、水洗化率向上に努めていく事が必要である。</t>
    </r>
    <rPh sb="1" eb="3">
      <t>ケイジョウ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</si>
</sst>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0.11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606-4F1A-8A42-8D717B70DA0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9606-4F1A-8A42-8D717B70DA0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28.77</c:v>
                </c:pt>
                <c:pt idx="1">
                  <c:v>28.77</c:v>
                </c:pt>
                <c:pt idx="2">
                  <c:v>29.95</c:v>
                </c:pt>
                <c:pt idx="3">
                  <c:v>32.26</c:v>
                </c:pt>
                <c:pt idx="4">
                  <c:v>32.26</c:v>
                </c:pt>
              </c:numCache>
            </c:numRef>
          </c:val>
          <c:extLst>
            <c:ext xmlns:c16="http://schemas.microsoft.com/office/drawing/2014/chart" uri="{C3380CC4-5D6E-409C-BE32-E72D297353CC}">
              <c16:uniqueId val="{00000000-3FBC-41D9-B910-D06D3D5A4C9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3FBC-41D9-B910-D06D3D5A4C9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59.34</c:v>
                </c:pt>
                <c:pt idx="1">
                  <c:v>60.2</c:v>
                </c:pt>
                <c:pt idx="2">
                  <c:v>61.26</c:v>
                </c:pt>
                <c:pt idx="3">
                  <c:v>63</c:v>
                </c:pt>
                <c:pt idx="4">
                  <c:v>62.22</c:v>
                </c:pt>
              </c:numCache>
            </c:numRef>
          </c:val>
          <c:extLst>
            <c:ext xmlns:c16="http://schemas.microsoft.com/office/drawing/2014/chart" uri="{C3380CC4-5D6E-409C-BE32-E72D297353CC}">
              <c16:uniqueId val="{00000000-8D88-46DC-AC52-F95FEFBB9FA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8D88-46DC-AC52-F95FEFBB9FA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107.65</c:v>
                </c:pt>
                <c:pt idx="1">
                  <c:v>162.81</c:v>
                </c:pt>
                <c:pt idx="2">
                  <c:v>159.07</c:v>
                </c:pt>
                <c:pt idx="3">
                  <c:v>145.69999999999999</c:v>
                </c:pt>
                <c:pt idx="4">
                  <c:v>156.16999999999999</c:v>
                </c:pt>
              </c:numCache>
            </c:numRef>
          </c:val>
          <c:extLst>
            <c:ext xmlns:c16="http://schemas.microsoft.com/office/drawing/2014/chart" uri="{C3380CC4-5D6E-409C-BE32-E72D297353CC}">
              <c16:uniqueId val="{00000000-73AF-4202-B5BE-6274317943D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73AF-4202-B5BE-6274317943D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5.71</c:v>
                </c:pt>
                <c:pt idx="1">
                  <c:v>6.74</c:v>
                </c:pt>
                <c:pt idx="2">
                  <c:v>6.74</c:v>
                </c:pt>
                <c:pt idx="3">
                  <c:v>8.8000000000000007</c:v>
                </c:pt>
                <c:pt idx="4">
                  <c:v>10.9</c:v>
                </c:pt>
              </c:numCache>
            </c:numRef>
          </c:val>
          <c:extLst>
            <c:ext xmlns:c16="http://schemas.microsoft.com/office/drawing/2014/chart" uri="{C3380CC4-5D6E-409C-BE32-E72D297353CC}">
              <c16:uniqueId val="{00000000-0E38-4E0C-969B-B2C7C68289E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0E38-4E0C-969B-B2C7C68289E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6D-4A76-A88E-994A30C34FB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266D-4A76-A88E-994A30C34FB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B3-49AF-9E97-0D8F464587C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45B3-49AF-9E97-0D8F464587C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46.57</c:v>
                </c:pt>
                <c:pt idx="1">
                  <c:v>45.6</c:v>
                </c:pt>
                <c:pt idx="2">
                  <c:v>48.23</c:v>
                </c:pt>
                <c:pt idx="3">
                  <c:v>27.82</c:v>
                </c:pt>
                <c:pt idx="4">
                  <c:v>33.200000000000003</c:v>
                </c:pt>
              </c:numCache>
            </c:numRef>
          </c:val>
          <c:extLst>
            <c:ext xmlns:c16="http://schemas.microsoft.com/office/drawing/2014/chart" uri="{C3380CC4-5D6E-409C-BE32-E72D297353CC}">
              <c16:uniqueId val="{00000000-E5FB-4903-BDA8-D8E56055DF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E5FB-4903-BDA8-D8E56055DFC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35-4A88-B6A8-F30972FDBD5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8735-4A88-B6A8-F30972FDBD5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119.78</c:v>
                </c:pt>
                <c:pt idx="1">
                  <c:v>70.349999999999994</c:v>
                </c:pt>
                <c:pt idx="2">
                  <c:v>72.34</c:v>
                </c:pt>
                <c:pt idx="3">
                  <c:v>74.05</c:v>
                </c:pt>
                <c:pt idx="4">
                  <c:v>68.930000000000007</c:v>
                </c:pt>
              </c:numCache>
            </c:numRef>
          </c:val>
          <c:extLst>
            <c:ext xmlns:c16="http://schemas.microsoft.com/office/drawing/2014/chart" uri="{C3380CC4-5D6E-409C-BE32-E72D297353CC}">
              <c16:uniqueId val="{00000000-8E58-4064-A77B-95C9F26639D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8E58-4064-A77B-95C9F26639D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165.89</c:v>
                </c:pt>
                <c:pt idx="1">
                  <c:v>302.75</c:v>
                </c:pt>
                <c:pt idx="2">
                  <c:v>224.59</c:v>
                </c:pt>
                <c:pt idx="3">
                  <c:v>203.24</c:v>
                </c:pt>
                <c:pt idx="4">
                  <c:v>211.3</c:v>
                </c:pt>
              </c:numCache>
            </c:numRef>
          </c:val>
          <c:extLst>
            <c:ext xmlns:c16="http://schemas.microsoft.com/office/drawing/2014/chart" uri="{C3380CC4-5D6E-409C-BE32-E72D297353CC}">
              <c16:uniqueId val="{00000000-1825-4613-A16A-8E02E8EFF23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1825-4613-A16A-8E02E8EFF23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【105.07】</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【63.54】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【50.90】</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【1,099.15】</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【86.31】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【43.17】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【225.78】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【72.92】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【30.82】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6" t="s">
        <v>2</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3" spans="1:78" ht="9.75" customHeight="1" x14ac:dyDescent="0.15">
      <c r="A3" s="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row>
    <row r="4" spans="1:78" ht="9.75" customHeight="1" x14ac:dyDescent="0.15">
      <c r="A4" s="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茨城県　石岡市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7</v>
      </c>
      <c r="C7" s="29"/>
      <c r="D7" s="29"/>
      <c r="E7" s="29"/>
      <c r="F7" s="29"/>
      <c r="G7" s="29"/>
      <c r="H7" s="29"/>
      <c r="I7" s="29" t="s">
        <v>14</v>
      </c>
      <c r="J7" s="29"/>
      <c r="K7" s="29"/>
      <c r="L7" s="29"/>
      <c r="M7" s="29"/>
      <c r="N7" s="29"/>
      <c r="O7" s="29"/>
      <c r="P7" s="29" t="s">
        <v>6</v>
      </c>
      <c r="Q7" s="29"/>
      <c r="R7" s="29"/>
      <c r="S7" s="29"/>
      <c r="T7" s="29"/>
      <c r="U7" s="29"/>
      <c r="V7" s="29"/>
      <c r="W7" s="29" t="s">
        <v>16</v>
      </c>
      <c r="X7" s="29"/>
      <c r="Y7" s="29"/>
      <c r="Z7" s="29"/>
      <c r="AA7" s="29"/>
      <c r="AB7" s="29"/>
      <c r="AC7" s="29"/>
      <c r="AD7" s="29" t="s">
        <v>5</v>
      </c>
      <c r="AE7" s="29"/>
      <c r="AF7" s="29"/>
      <c r="AG7" s="29"/>
      <c r="AH7" s="29"/>
      <c r="AI7" s="29"/>
      <c r="AJ7" s="29"/>
      <c r="AK7" s="3"/>
      <c r="AL7" s="29" t="s">
        <v>17</v>
      </c>
      <c r="AM7" s="29"/>
      <c r="AN7" s="29"/>
      <c r="AO7" s="29"/>
      <c r="AP7" s="29"/>
      <c r="AQ7" s="29"/>
      <c r="AR7" s="29"/>
      <c r="AS7" s="29"/>
      <c r="AT7" s="29" t="s">
        <v>11</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特定環境保全公共下水道</v>
      </c>
      <c r="Q8" s="33"/>
      <c r="R8" s="33"/>
      <c r="S8" s="33"/>
      <c r="T8" s="33"/>
      <c r="U8" s="33"/>
      <c r="V8" s="33"/>
      <c r="W8" s="33" t="str">
        <f>データ!L6</f>
        <v>D2</v>
      </c>
      <c r="X8" s="33"/>
      <c r="Y8" s="33"/>
      <c r="Z8" s="33"/>
      <c r="AA8" s="33"/>
      <c r="AB8" s="33"/>
      <c r="AC8" s="33"/>
      <c r="AD8" s="34" t="str">
        <f>データ!$M$6</f>
        <v>非設置</v>
      </c>
      <c r="AE8" s="34"/>
      <c r="AF8" s="34"/>
      <c r="AG8" s="34"/>
      <c r="AH8" s="34"/>
      <c r="AI8" s="34"/>
      <c r="AJ8" s="34"/>
      <c r="AK8" s="3"/>
      <c r="AL8" s="35">
        <f>データ!S6</f>
        <v>69937</v>
      </c>
      <c r="AM8" s="35"/>
      <c r="AN8" s="35"/>
      <c r="AO8" s="35"/>
      <c r="AP8" s="35"/>
      <c r="AQ8" s="35"/>
      <c r="AR8" s="35"/>
      <c r="AS8" s="35"/>
      <c r="AT8" s="36">
        <f>データ!T6</f>
        <v>215.53</v>
      </c>
      <c r="AU8" s="36"/>
      <c r="AV8" s="36"/>
      <c r="AW8" s="36"/>
      <c r="AX8" s="36"/>
      <c r="AY8" s="36"/>
      <c r="AZ8" s="36"/>
      <c r="BA8" s="36"/>
      <c r="BB8" s="36">
        <f>データ!U6</f>
        <v>324.49</v>
      </c>
      <c r="BC8" s="36"/>
      <c r="BD8" s="36"/>
      <c r="BE8" s="36"/>
      <c r="BF8" s="36"/>
      <c r="BG8" s="36"/>
      <c r="BH8" s="36"/>
      <c r="BI8" s="36"/>
      <c r="BJ8" s="3"/>
      <c r="BK8" s="3"/>
      <c r="BL8" s="37" t="s">
        <v>13</v>
      </c>
      <c r="BM8" s="38"/>
      <c r="BN8" s="39" t="s">
        <v>21</v>
      </c>
      <c r="BO8" s="39"/>
      <c r="BP8" s="39"/>
      <c r="BQ8" s="39"/>
      <c r="BR8" s="39"/>
      <c r="BS8" s="39"/>
      <c r="BT8" s="39"/>
      <c r="BU8" s="39"/>
      <c r="BV8" s="39"/>
      <c r="BW8" s="39"/>
      <c r="BX8" s="39"/>
      <c r="BY8" s="40"/>
    </row>
    <row r="9" spans="1:78" ht="18.75" customHeight="1" x14ac:dyDescent="0.15">
      <c r="A9" s="2"/>
      <c r="B9" s="29" t="s">
        <v>23</v>
      </c>
      <c r="C9" s="29"/>
      <c r="D9" s="29"/>
      <c r="E9" s="29"/>
      <c r="F9" s="29"/>
      <c r="G9" s="29"/>
      <c r="H9" s="29"/>
      <c r="I9" s="29" t="s">
        <v>24</v>
      </c>
      <c r="J9" s="29"/>
      <c r="K9" s="29"/>
      <c r="L9" s="29"/>
      <c r="M9" s="29"/>
      <c r="N9" s="29"/>
      <c r="O9" s="29"/>
      <c r="P9" s="29" t="s">
        <v>26</v>
      </c>
      <c r="Q9" s="29"/>
      <c r="R9" s="29"/>
      <c r="S9" s="29"/>
      <c r="T9" s="29"/>
      <c r="U9" s="29"/>
      <c r="V9" s="29"/>
      <c r="W9" s="29" t="s">
        <v>27</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34</v>
      </c>
      <c r="BC9" s="29"/>
      <c r="BD9" s="29"/>
      <c r="BE9" s="29"/>
      <c r="BF9" s="29"/>
      <c r="BG9" s="29"/>
      <c r="BH9" s="29"/>
      <c r="BI9" s="29"/>
      <c r="BJ9" s="3"/>
      <c r="BK9" s="3"/>
      <c r="BL9" s="41" t="s">
        <v>35</v>
      </c>
      <c r="BM9" s="42"/>
      <c r="BN9" s="43" t="s">
        <v>37</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55.34</v>
      </c>
      <c r="J10" s="36"/>
      <c r="K10" s="36"/>
      <c r="L10" s="36"/>
      <c r="M10" s="36"/>
      <c r="N10" s="36"/>
      <c r="O10" s="36"/>
      <c r="P10" s="36">
        <f>データ!P6</f>
        <v>12.75</v>
      </c>
      <c r="Q10" s="36"/>
      <c r="R10" s="36"/>
      <c r="S10" s="36"/>
      <c r="T10" s="36"/>
      <c r="U10" s="36"/>
      <c r="V10" s="36"/>
      <c r="W10" s="36">
        <f>データ!Q6</f>
        <v>98.27</v>
      </c>
      <c r="X10" s="36"/>
      <c r="Y10" s="36"/>
      <c r="Z10" s="36"/>
      <c r="AA10" s="36"/>
      <c r="AB10" s="36"/>
      <c r="AC10" s="36"/>
      <c r="AD10" s="35">
        <f>データ!R6</f>
        <v>3600</v>
      </c>
      <c r="AE10" s="35"/>
      <c r="AF10" s="35"/>
      <c r="AG10" s="35"/>
      <c r="AH10" s="35"/>
      <c r="AI10" s="35"/>
      <c r="AJ10" s="35"/>
      <c r="AK10" s="2"/>
      <c r="AL10" s="35">
        <f>データ!V6</f>
        <v>8870</v>
      </c>
      <c r="AM10" s="35"/>
      <c r="AN10" s="35"/>
      <c r="AO10" s="35"/>
      <c r="AP10" s="35"/>
      <c r="AQ10" s="35"/>
      <c r="AR10" s="35"/>
      <c r="AS10" s="35"/>
      <c r="AT10" s="36">
        <f>データ!W6</f>
        <v>3.21</v>
      </c>
      <c r="AU10" s="36"/>
      <c r="AV10" s="36"/>
      <c r="AW10" s="36"/>
      <c r="AX10" s="36"/>
      <c r="AY10" s="36"/>
      <c r="AZ10" s="36"/>
      <c r="BA10" s="36"/>
      <c r="BB10" s="36">
        <f>データ!X6</f>
        <v>2763.24</v>
      </c>
      <c r="BC10" s="36"/>
      <c r="BD10" s="36"/>
      <c r="BE10" s="36"/>
      <c r="BF10" s="36"/>
      <c r="BG10" s="36"/>
      <c r="BH10" s="36"/>
      <c r="BI10" s="36"/>
      <c r="BJ10" s="2"/>
      <c r="BK10" s="2"/>
      <c r="BL10" s="67" t="s">
        <v>38</v>
      </c>
      <c r="BM10" s="68"/>
      <c r="BN10" s="69" t="s">
        <v>40</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41</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29</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55" t="s">
        <v>42</v>
      </c>
      <c r="BM14" s="56"/>
      <c r="BN14" s="56"/>
      <c r="BO14" s="56"/>
      <c r="BP14" s="56"/>
      <c r="BQ14" s="56"/>
      <c r="BR14" s="56"/>
      <c r="BS14" s="56"/>
      <c r="BT14" s="56"/>
      <c r="BU14" s="56"/>
      <c r="BV14" s="56"/>
      <c r="BW14" s="56"/>
      <c r="BX14" s="56"/>
      <c r="BY14" s="56"/>
      <c r="BZ14" s="57"/>
    </row>
    <row r="15" spans="1:78" ht="13.5" customHeight="1" x14ac:dyDescent="0.15">
      <c r="A15" s="2"/>
      <c r="B15" s="52"/>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4"/>
      <c r="BK15" s="2"/>
      <c r="BL15" s="58"/>
      <c r="BM15" s="59"/>
      <c r="BN15" s="59"/>
      <c r="BO15" s="59"/>
      <c r="BP15" s="59"/>
      <c r="BQ15" s="59"/>
      <c r="BR15" s="59"/>
      <c r="BS15" s="59"/>
      <c r="BT15" s="59"/>
      <c r="BU15" s="59"/>
      <c r="BV15" s="59"/>
      <c r="BW15" s="59"/>
      <c r="BX15" s="59"/>
      <c r="BY15" s="59"/>
      <c r="BZ15" s="6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1" t="s">
        <v>113</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5" t="s">
        <v>44</v>
      </c>
      <c r="BM45" s="56"/>
      <c r="BN45" s="56"/>
      <c r="BO45" s="56"/>
      <c r="BP45" s="56"/>
      <c r="BQ45" s="56"/>
      <c r="BR45" s="56"/>
      <c r="BS45" s="56"/>
      <c r="BT45" s="56"/>
      <c r="BU45" s="56"/>
      <c r="BV45" s="56"/>
      <c r="BW45" s="56"/>
      <c r="BX45" s="56"/>
      <c r="BY45" s="56"/>
      <c r="BZ45" s="5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58"/>
      <c r="BM46" s="59"/>
      <c r="BN46" s="59"/>
      <c r="BO46" s="59"/>
      <c r="BP46" s="59"/>
      <c r="BQ46" s="59"/>
      <c r="BR46" s="59"/>
      <c r="BS46" s="59"/>
      <c r="BT46" s="59"/>
      <c r="BU46" s="59"/>
      <c r="BV46" s="59"/>
      <c r="BW46" s="59"/>
      <c r="BX46" s="59"/>
      <c r="BY46" s="59"/>
      <c r="BZ46" s="6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1" t="s">
        <v>111</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1"/>
      <c r="BM58" s="62"/>
      <c r="BN58" s="62"/>
      <c r="BO58" s="62"/>
      <c r="BP58" s="62"/>
      <c r="BQ58" s="62"/>
      <c r="BR58" s="62"/>
      <c r="BS58" s="62"/>
      <c r="BT58" s="62"/>
      <c r="BU58" s="62"/>
      <c r="BV58" s="62"/>
      <c r="BW58" s="62"/>
      <c r="BX58" s="62"/>
      <c r="BY58" s="62"/>
      <c r="BZ58" s="63"/>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1"/>
      <c r="BM59" s="62"/>
      <c r="BN59" s="62"/>
      <c r="BO59" s="62"/>
      <c r="BP59" s="62"/>
      <c r="BQ59" s="62"/>
      <c r="BR59" s="62"/>
      <c r="BS59" s="62"/>
      <c r="BT59" s="62"/>
      <c r="BU59" s="62"/>
      <c r="BV59" s="62"/>
      <c r="BW59" s="62"/>
      <c r="BX59" s="62"/>
      <c r="BY59" s="62"/>
      <c r="BZ59" s="63"/>
    </row>
    <row r="60" spans="1:78" ht="13.5" customHeight="1" x14ac:dyDescent="0.15">
      <c r="A60" s="2"/>
      <c r="B60" s="52" t="s">
        <v>10</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4"/>
      <c r="BK60" s="2"/>
      <c r="BL60" s="61"/>
      <c r="BM60" s="62"/>
      <c r="BN60" s="62"/>
      <c r="BO60" s="62"/>
      <c r="BP60" s="62"/>
      <c r="BQ60" s="62"/>
      <c r="BR60" s="62"/>
      <c r="BS60" s="62"/>
      <c r="BT60" s="62"/>
      <c r="BU60" s="62"/>
      <c r="BV60" s="62"/>
      <c r="BW60" s="62"/>
      <c r="BX60" s="62"/>
      <c r="BY60" s="62"/>
      <c r="BZ60" s="63"/>
    </row>
    <row r="61" spans="1:78" ht="13.5" customHeight="1" x14ac:dyDescent="0.15">
      <c r="A61" s="2"/>
      <c r="B61" s="52"/>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4"/>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5" t="s">
        <v>9</v>
      </c>
      <c r="BM64" s="56"/>
      <c r="BN64" s="56"/>
      <c r="BO64" s="56"/>
      <c r="BP64" s="56"/>
      <c r="BQ64" s="56"/>
      <c r="BR64" s="56"/>
      <c r="BS64" s="56"/>
      <c r="BT64" s="56"/>
      <c r="BU64" s="56"/>
      <c r="BV64" s="56"/>
      <c r="BW64" s="56"/>
      <c r="BX64" s="56"/>
      <c r="BY64" s="56"/>
      <c r="BZ64" s="5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58"/>
      <c r="BM65" s="59"/>
      <c r="BN65" s="59"/>
      <c r="BO65" s="59"/>
      <c r="BP65" s="59"/>
      <c r="BQ65" s="59"/>
      <c r="BR65" s="59"/>
      <c r="BS65" s="59"/>
      <c r="BT65" s="59"/>
      <c r="BU65" s="59"/>
      <c r="BV65" s="59"/>
      <c r="BW65" s="59"/>
      <c r="BX65" s="59"/>
      <c r="BY65" s="59"/>
      <c r="BZ65" s="6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1" t="s">
        <v>112</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1"/>
      <c r="BM80" s="62"/>
      <c r="BN80" s="62"/>
      <c r="BO80" s="62"/>
      <c r="BP80" s="62"/>
      <c r="BQ80" s="62"/>
      <c r="BR80" s="62"/>
      <c r="BS80" s="62"/>
      <c r="BT80" s="62"/>
      <c r="BU80" s="62"/>
      <c r="BV80" s="62"/>
      <c r="BW80" s="62"/>
      <c r="BX80" s="62"/>
      <c r="BY80" s="62"/>
      <c r="BZ80" s="63"/>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1"/>
      <c r="BM81" s="62"/>
      <c r="BN81" s="62"/>
      <c r="BO81" s="62"/>
      <c r="BP81" s="62"/>
      <c r="BQ81" s="62"/>
      <c r="BR81" s="62"/>
      <c r="BS81" s="62"/>
      <c r="BT81" s="62"/>
      <c r="BU81" s="62"/>
      <c r="BV81" s="62"/>
      <c r="BW81" s="62"/>
      <c r="BX81" s="62"/>
      <c r="BY81" s="62"/>
      <c r="BZ81" s="63"/>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4"/>
      <c r="BM82" s="65"/>
      <c r="BN82" s="65"/>
      <c r="BO82" s="65"/>
      <c r="BP82" s="65"/>
      <c r="BQ82" s="65"/>
      <c r="BR82" s="65"/>
      <c r="BS82" s="65"/>
      <c r="BT82" s="65"/>
      <c r="BU82" s="65"/>
      <c r="BV82" s="65"/>
      <c r="BW82" s="65"/>
      <c r="BX82" s="65"/>
      <c r="BY82" s="65"/>
      <c r="BZ82" s="66"/>
    </row>
    <row r="83" spans="1:78" x14ac:dyDescent="0.15">
      <c r="C83" s="45" t="s">
        <v>45</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hidden="1" x14ac:dyDescent="0.15">
      <c r="B84" s="6" t="s">
        <v>46</v>
      </c>
      <c r="C84" s="6"/>
      <c r="D84" s="6"/>
      <c r="E84" s="6" t="s">
        <v>48</v>
      </c>
      <c r="F84" s="6" t="s">
        <v>49</v>
      </c>
      <c r="G84" s="6" t="s">
        <v>50</v>
      </c>
      <c r="H84" s="6" t="s">
        <v>43</v>
      </c>
      <c r="I84" s="6" t="s">
        <v>8</v>
      </c>
      <c r="J84" s="6" t="s">
        <v>51</v>
      </c>
      <c r="K84" s="6" t="s">
        <v>52</v>
      </c>
      <c r="L84" s="6" t="s">
        <v>33</v>
      </c>
      <c r="M84" s="6" t="s">
        <v>36</v>
      </c>
      <c r="N84" s="6" t="s">
        <v>54</v>
      </c>
      <c r="O84" s="6" t="s">
        <v>56</v>
      </c>
    </row>
    <row r="85" spans="1:78" hidden="1" x14ac:dyDescent="0.15">
      <c r="B85" s="6"/>
      <c r="C85" s="6"/>
      <c r="D85" s="6"/>
      <c r="E85" s="6" t="str">
        <f>データ!AI6</f>
        <v>【105.07】</v>
      </c>
      <c r="F85" s="6" t="str">
        <f>データ!AT6</f>
        <v>【63.54】</v>
      </c>
      <c r="G85" s="6" t="str">
        <f>データ!BE6</f>
        <v>【50.90】</v>
      </c>
      <c r="H85" s="6" t="str">
        <f>データ!BP6</f>
        <v>【1,099.15】</v>
      </c>
      <c r="I85" s="6" t="str">
        <f>データ!CA6</f>
        <v>【72.92】</v>
      </c>
      <c r="J85" s="6" t="str">
        <f>データ!CL6</f>
        <v>【225.78】</v>
      </c>
      <c r="K85" s="6" t="str">
        <f>データ!CW6</f>
        <v>【43.17】</v>
      </c>
      <c r="L85" s="6" t="str">
        <f>データ!DH6</f>
        <v>【86.31】</v>
      </c>
      <c r="M85" s="6" t="str">
        <f>データ!DS6</f>
        <v>【30.82】</v>
      </c>
      <c r="N85" s="6" t="str">
        <f>データ!ED6</f>
        <v>【0.06】</v>
      </c>
      <c r="O85" s="6" t="str">
        <f>データ!EO6</f>
        <v>【0.15】</v>
      </c>
    </row>
  </sheetData>
  <sheetProtection algorithmName="SHA-512" hashValue="SLEUu6ULuSi0T9RAZkRYikW+sOR2isHJUQBmhTCkNiovB79l/lOcrZRmMTJa9QpFIgKtPJ5Ygcz18aVcY6MEGA==" saltValue="8uGP33z6lwk4+9irsYIMVw=="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20</v>
      </c>
      <c r="B3" s="16" t="s">
        <v>32</v>
      </c>
      <c r="C3" s="16" t="s">
        <v>60</v>
      </c>
      <c r="D3" s="16" t="s">
        <v>39</v>
      </c>
      <c r="E3" s="16" t="s">
        <v>4</v>
      </c>
      <c r="F3" s="16" t="s">
        <v>3</v>
      </c>
      <c r="G3" s="16" t="s">
        <v>25</v>
      </c>
      <c r="H3" s="71" t="s">
        <v>61</v>
      </c>
      <c r="I3" s="72"/>
      <c r="J3" s="72"/>
      <c r="K3" s="72"/>
      <c r="L3" s="72"/>
      <c r="M3" s="72"/>
      <c r="N3" s="72"/>
      <c r="O3" s="72"/>
      <c r="P3" s="72"/>
      <c r="Q3" s="72"/>
      <c r="R3" s="72"/>
      <c r="S3" s="72"/>
      <c r="T3" s="72"/>
      <c r="U3" s="72"/>
      <c r="V3" s="72"/>
      <c r="W3" s="72"/>
      <c r="X3" s="73"/>
      <c r="Y3" s="77"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10</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62</v>
      </c>
      <c r="B4" s="17"/>
      <c r="C4" s="17"/>
      <c r="D4" s="17"/>
      <c r="E4" s="17"/>
      <c r="F4" s="17"/>
      <c r="G4" s="17"/>
      <c r="H4" s="74"/>
      <c r="I4" s="75"/>
      <c r="J4" s="75"/>
      <c r="K4" s="75"/>
      <c r="L4" s="75"/>
      <c r="M4" s="75"/>
      <c r="N4" s="75"/>
      <c r="O4" s="75"/>
      <c r="P4" s="75"/>
      <c r="Q4" s="75"/>
      <c r="R4" s="75"/>
      <c r="S4" s="75"/>
      <c r="T4" s="75"/>
      <c r="U4" s="75"/>
      <c r="V4" s="75"/>
      <c r="W4" s="75"/>
      <c r="X4" s="76"/>
      <c r="Y4" s="78" t="s">
        <v>53</v>
      </c>
      <c r="Z4" s="78"/>
      <c r="AA4" s="78"/>
      <c r="AB4" s="78"/>
      <c r="AC4" s="78"/>
      <c r="AD4" s="78"/>
      <c r="AE4" s="78"/>
      <c r="AF4" s="78"/>
      <c r="AG4" s="78"/>
      <c r="AH4" s="78"/>
      <c r="AI4" s="78"/>
      <c r="AJ4" s="78" t="s">
        <v>47</v>
      </c>
      <c r="AK4" s="78"/>
      <c r="AL4" s="78"/>
      <c r="AM4" s="78"/>
      <c r="AN4" s="78"/>
      <c r="AO4" s="78"/>
      <c r="AP4" s="78"/>
      <c r="AQ4" s="78"/>
      <c r="AR4" s="78"/>
      <c r="AS4" s="78"/>
      <c r="AT4" s="78"/>
      <c r="AU4" s="78" t="s">
        <v>28</v>
      </c>
      <c r="AV4" s="78"/>
      <c r="AW4" s="78"/>
      <c r="AX4" s="78"/>
      <c r="AY4" s="78"/>
      <c r="AZ4" s="78"/>
      <c r="BA4" s="78"/>
      <c r="BB4" s="78"/>
      <c r="BC4" s="78"/>
      <c r="BD4" s="78"/>
      <c r="BE4" s="78"/>
      <c r="BF4" s="78" t="s">
        <v>64</v>
      </c>
      <c r="BG4" s="78"/>
      <c r="BH4" s="78"/>
      <c r="BI4" s="78"/>
      <c r="BJ4" s="78"/>
      <c r="BK4" s="78"/>
      <c r="BL4" s="78"/>
      <c r="BM4" s="78"/>
      <c r="BN4" s="78"/>
      <c r="BO4" s="78"/>
      <c r="BP4" s="78"/>
      <c r="BQ4" s="78" t="s">
        <v>15</v>
      </c>
      <c r="BR4" s="78"/>
      <c r="BS4" s="78"/>
      <c r="BT4" s="78"/>
      <c r="BU4" s="78"/>
      <c r="BV4" s="78"/>
      <c r="BW4" s="78"/>
      <c r="BX4" s="78"/>
      <c r="BY4" s="78"/>
      <c r="BZ4" s="78"/>
      <c r="CA4" s="78"/>
      <c r="CB4" s="78" t="s">
        <v>63</v>
      </c>
      <c r="CC4" s="78"/>
      <c r="CD4" s="78"/>
      <c r="CE4" s="78"/>
      <c r="CF4" s="78"/>
      <c r="CG4" s="78"/>
      <c r="CH4" s="78"/>
      <c r="CI4" s="78"/>
      <c r="CJ4" s="78"/>
      <c r="CK4" s="78"/>
      <c r="CL4" s="78"/>
      <c r="CM4" s="78" t="s">
        <v>1</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8" x14ac:dyDescent="0.15">
      <c r="A5" s="14" t="s">
        <v>69</v>
      </c>
      <c r="B5" s="18"/>
      <c r="C5" s="18"/>
      <c r="D5" s="18"/>
      <c r="E5" s="18"/>
      <c r="F5" s="18"/>
      <c r="G5" s="18"/>
      <c r="H5" s="22" t="s">
        <v>59</v>
      </c>
      <c r="I5" s="22" t="s">
        <v>70</v>
      </c>
      <c r="J5" s="22" t="s">
        <v>71</v>
      </c>
      <c r="K5" s="22" t="s">
        <v>72</v>
      </c>
      <c r="L5" s="22" t="s">
        <v>73</v>
      </c>
      <c r="M5" s="22" t="s">
        <v>5</v>
      </c>
      <c r="N5" s="22" t="s">
        <v>74</v>
      </c>
      <c r="O5" s="22" t="s">
        <v>75</v>
      </c>
      <c r="P5" s="22" t="s">
        <v>76</v>
      </c>
      <c r="Q5" s="22" t="s">
        <v>77</v>
      </c>
      <c r="R5" s="22" t="s">
        <v>78</v>
      </c>
      <c r="S5" s="22" t="s">
        <v>79</v>
      </c>
      <c r="T5" s="22" t="s">
        <v>80</v>
      </c>
      <c r="U5" s="22" t="s">
        <v>0</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46</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8" s="13" customFormat="1" x14ac:dyDescent="0.15">
      <c r="A6" s="14" t="s">
        <v>95</v>
      </c>
      <c r="B6" s="19">
        <f t="shared" ref="B6:X6" si="1">B7</f>
        <v>2024</v>
      </c>
      <c r="C6" s="19">
        <f t="shared" si="1"/>
        <v>82058</v>
      </c>
      <c r="D6" s="19">
        <f t="shared" si="1"/>
        <v>46</v>
      </c>
      <c r="E6" s="19">
        <f t="shared" si="1"/>
        <v>17</v>
      </c>
      <c r="F6" s="19">
        <f t="shared" si="1"/>
        <v>4</v>
      </c>
      <c r="G6" s="19">
        <f t="shared" si="1"/>
        <v>0</v>
      </c>
      <c r="H6" s="19" t="str">
        <f t="shared" si="1"/>
        <v>茨城県　石岡市</v>
      </c>
      <c r="I6" s="19" t="str">
        <f t="shared" si="1"/>
        <v>法適用</v>
      </c>
      <c r="J6" s="19" t="str">
        <f t="shared" si="1"/>
        <v>下水道事業</v>
      </c>
      <c r="K6" s="19" t="str">
        <f t="shared" si="1"/>
        <v>特定環境保全公共下水道</v>
      </c>
      <c r="L6" s="19" t="str">
        <f t="shared" si="1"/>
        <v>D2</v>
      </c>
      <c r="M6" s="19" t="str">
        <f t="shared" si="1"/>
        <v>非設置</v>
      </c>
      <c r="N6" s="23" t="str">
        <f t="shared" si="1"/>
        <v>-</v>
      </c>
      <c r="O6" s="23">
        <f t="shared" si="1"/>
        <v>55.34</v>
      </c>
      <c r="P6" s="23">
        <f t="shared" si="1"/>
        <v>12.75</v>
      </c>
      <c r="Q6" s="23">
        <f t="shared" si="1"/>
        <v>98.27</v>
      </c>
      <c r="R6" s="23">
        <f t="shared" si="1"/>
        <v>3600</v>
      </c>
      <c r="S6" s="23">
        <f t="shared" si="1"/>
        <v>69937</v>
      </c>
      <c r="T6" s="23">
        <f t="shared" si="1"/>
        <v>215.53</v>
      </c>
      <c r="U6" s="23">
        <f t="shared" si="1"/>
        <v>324.49</v>
      </c>
      <c r="V6" s="23">
        <f t="shared" si="1"/>
        <v>8870</v>
      </c>
      <c r="W6" s="23">
        <f t="shared" si="1"/>
        <v>3.21</v>
      </c>
      <c r="X6" s="23">
        <f t="shared" si="1"/>
        <v>2763.24</v>
      </c>
      <c r="Y6" s="27">
        <f t="shared" ref="Y6:AH6" si="2">IF(Y7="",NA(),Y7)</f>
        <v>107.65</v>
      </c>
      <c r="Z6" s="27">
        <f t="shared" si="2"/>
        <v>162.81</v>
      </c>
      <c r="AA6" s="27">
        <f t="shared" si="2"/>
        <v>159.07</v>
      </c>
      <c r="AB6" s="27">
        <f t="shared" si="2"/>
        <v>145.69999999999999</v>
      </c>
      <c r="AC6" s="27">
        <f t="shared" si="2"/>
        <v>156.16999999999999</v>
      </c>
      <c r="AD6" s="27">
        <f t="shared" si="2"/>
        <v>105.78</v>
      </c>
      <c r="AE6" s="27">
        <f t="shared" si="2"/>
        <v>106.09</v>
      </c>
      <c r="AF6" s="27">
        <f t="shared" si="2"/>
        <v>106.44</v>
      </c>
      <c r="AG6" s="27">
        <f t="shared" si="2"/>
        <v>107.11</v>
      </c>
      <c r="AH6" s="27">
        <f t="shared" si="2"/>
        <v>106.38</v>
      </c>
      <c r="AI6" s="23" t="str">
        <f>IF(AI7="","",IF(AI7="-","【-】","【"&amp;SUBSTITUTE(TEXT(AI7,"#,##0.00"),"-","△")&amp;"】"))</f>
        <v>【105.07】</v>
      </c>
      <c r="AJ6" s="23">
        <f t="shared" ref="AJ6:AS6" si="3">IF(AJ7="",NA(),AJ7)</f>
        <v>0</v>
      </c>
      <c r="AK6" s="23">
        <f t="shared" si="3"/>
        <v>0</v>
      </c>
      <c r="AL6" s="23">
        <f t="shared" si="3"/>
        <v>0</v>
      </c>
      <c r="AM6" s="23">
        <f t="shared" si="3"/>
        <v>0</v>
      </c>
      <c r="AN6" s="23">
        <f t="shared" si="3"/>
        <v>0</v>
      </c>
      <c r="AO6" s="27">
        <f t="shared" si="3"/>
        <v>63.96</v>
      </c>
      <c r="AP6" s="27">
        <f t="shared" si="3"/>
        <v>69.42</v>
      </c>
      <c r="AQ6" s="27">
        <f t="shared" si="3"/>
        <v>72.86</v>
      </c>
      <c r="AR6" s="27">
        <f t="shared" si="3"/>
        <v>69.540000000000006</v>
      </c>
      <c r="AS6" s="27">
        <f t="shared" si="3"/>
        <v>70.63</v>
      </c>
      <c r="AT6" s="23" t="str">
        <f>IF(AT7="","",IF(AT7="-","【-】","【"&amp;SUBSTITUTE(TEXT(AT7,"#,##0.00"),"-","△")&amp;"】"))</f>
        <v>【63.54】</v>
      </c>
      <c r="AU6" s="27">
        <f t="shared" ref="AU6:BD6" si="4">IF(AU7="",NA(),AU7)</f>
        <v>46.57</v>
      </c>
      <c r="AV6" s="27">
        <f t="shared" si="4"/>
        <v>45.6</v>
      </c>
      <c r="AW6" s="27">
        <f t="shared" si="4"/>
        <v>48.23</v>
      </c>
      <c r="AX6" s="27">
        <f t="shared" si="4"/>
        <v>27.82</v>
      </c>
      <c r="AY6" s="27">
        <f t="shared" si="4"/>
        <v>33.200000000000003</v>
      </c>
      <c r="AZ6" s="27">
        <f t="shared" si="4"/>
        <v>44.24</v>
      </c>
      <c r="BA6" s="27">
        <f t="shared" si="4"/>
        <v>43.07</v>
      </c>
      <c r="BB6" s="27">
        <f t="shared" si="4"/>
        <v>45.42</v>
      </c>
      <c r="BC6" s="27">
        <f t="shared" si="4"/>
        <v>50.63</v>
      </c>
      <c r="BD6" s="27">
        <f t="shared" si="4"/>
        <v>53.28</v>
      </c>
      <c r="BE6" s="23" t="str">
        <f>IF(BE7="","",IF(BE7="-","【-】","【"&amp;SUBSTITUTE(TEXT(BE7,"#,##0.00"),"-","△")&amp;"】"))</f>
        <v>【50.90】</v>
      </c>
      <c r="BF6" s="23">
        <f t="shared" ref="BF6:BO6" si="5">IF(BF7="",NA(),BF7)</f>
        <v>0</v>
      </c>
      <c r="BG6" s="23">
        <f t="shared" si="5"/>
        <v>0</v>
      </c>
      <c r="BH6" s="23">
        <f t="shared" si="5"/>
        <v>0</v>
      </c>
      <c r="BI6" s="23">
        <f t="shared" si="5"/>
        <v>0</v>
      </c>
      <c r="BJ6" s="23">
        <f t="shared" si="5"/>
        <v>0</v>
      </c>
      <c r="BK6" s="27">
        <f t="shared" si="5"/>
        <v>1258.43</v>
      </c>
      <c r="BL6" s="27">
        <f t="shared" si="5"/>
        <v>1163.75</v>
      </c>
      <c r="BM6" s="27">
        <f t="shared" si="5"/>
        <v>1195.47</v>
      </c>
      <c r="BN6" s="27">
        <f t="shared" si="5"/>
        <v>1168.69</v>
      </c>
      <c r="BO6" s="27">
        <f t="shared" si="5"/>
        <v>1142.44</v>
      </c>
      <c r="BP6" s="23" t="str">
        <f>IF(BP7="","",IF(BP7="-","【-】","【"&amp;SUBSTITUTE(TEXT(BP7,"#,##0.00"),"-","△")&amp;"】"))</f>
        <v>【1,099.15】</v>
      </c>
      <c r="BQ6" s="27">
        <f t="shared" ref="BQ6:BZ6" si="6">IF(BQ7="",NA(),BQ7)</f>
        <v>119.78</v>
      </c>
      <c r="BR6" s="27">
        <f t="shared" si="6"/>
        <v>70.349999999999994</v>
      </c>
      <c r="BS6" s="27">
        <f t="shared" si="6"/>
        <v>72.34</v>
      </c>
      <c r="BT6" s="27">
        <f t="shared" si="6"/>
        <v>74.05</v>
      </c>
      <c r="BU6" s="27">
        <f t="shared" si="6"/>
        <v>68.930000000000007</v>
      </c>
      <c r="BV6" s="27">
        <f t="shared" si="6"/>
        <v>73.36</v>
      </c>
      <c r="BW6" s="27">
        <f t="shared" si="6"/>
        <v>72.599999999999994</v>
      </c>
      <c r="BX6" s="27">
        <f t="shared" si="6"/>
        <v>69.430000000000007</v>
      </c>
      <c r="BY6" s="27">
        <f t="shared" si="6"/>
        <v>70.709999999999994</v>
      </c>
      <c r="BZ6" s="27">
        <f t="shared" si="6"/>
        <v>66.63</v>
      </c>
      <c r="CA6" s="23" t="str">
        <f>IF(CA7="","",IF(CA7="-","【-】","【"&amp;SUBSTITUTE(TEXT(CA7,"#,##0.00"),"-","△")&amp;"】"))</f>
        <v>【72.92】</v>
      </c>
      <c r="CB6" s="27">
        <f t="shared" ref="CB6:CK6" si="7">IF(CB7="",NA(),CB7)</f>
        <v>165.89</v>
      </c>
      <c r="CC6" s="27">
        <f t="shared" si="7"/>
        <v>302.75</v>
      </c>
      <c r="CD6" s="27">
        <f t="shared" si="7"/>
        <v>224.59</v>
      </c>
      <c r="CE6" s="27">
        <f t="shared" si="7"/>
        <v>203.24</v>
      </c>
      <c r="CF6" s="27">
        <f t="shared" si="7"/>
        <v>211.3</v>
      </c>
      <c r="CG6" s="27">
        <f t="shared" si="7"/>
        <v>224.88</v>
      </c>
      <c r="CH6" s="27">
        <f t="shared" si="7"/>
        <v>228.64</v>
      </c>
      <c r="CI6" s="27">
        <f t="shared" si="7"/>
        <v>239.46</v>
      </c>
      <c r="CJ6" s="27">
        <f t="shared" si="7"/>
        <v>233.15</v>
      </c>
      <c r="CK6" s="27">
        <f t="shared" si="7"/>
        <v>252.17</v>
      </c>
      <c r="CL6" s="23" t="str">
        <f>IF(CL7="","",IF(CL7="-","【-】","【"&amp;SUBSTITUTE(TEXT(CL7,"#,##0.00"),"-","△")&amp;"】"))</f>
        <v>【225.78】</v>
      </c>
      <c r="CM6" s="27">
        <f t="shared" ref="CM6:CV6" si="8">IF(CM7="",NA(),CM7)</f>
        <v>28.77</v>
      </c>
      <c r="CN6" s="27">
        <f t="shared" si="8"/>
        <v>28.77</v>
      </c>
      <c r="CO6" s="27">
        <f t="shared" si="8"/>
        <v>29.95</v>
      </c>
      <c r="CP6" s="27">
        <f t="shared" si="8"/>
        <v>32.26</v>
      </c>
      <c r="CQ6" s="27">
        <f t="shared" si="8"/>
        <v>32.26</v>
      </c>
      <c r="CR6" s="27">
        <f t="shared" si="8"/>
        <v>42.4</v>
      </c>
      <c r="CS6" s="27">
        <f t="shared" si="8"/>
        <v>42.28</v>
      </c>
      <c r="CT6" s="27">
        <f t="shared" si="8"/>
        <v>41.06</v>
      </c>
      <c r="CU6" s="27">
        <f t="shared" si="8"/>
        <v>42.09</v>
      </c>
      <c r="CV6" s="27">
        <f t="shared" si="8"/>
        <v>42.15</v>
      </c>
      <c r="CW6" s="23" t="str">
        <f>IF(CW7="","",IF(CW7="-","【-】","【"&amp;SUBSTITUTE(TEXT(CW7,"#,##0.00"),"-","△")&amp;"】"))</f>
        <v>【43.17】</v>
      </c>
      <c r="CX6" s="27">
        <f t="shared" ref="CX6:DG6" si="9">IF(CX7="",NA(),CX7)</f>
        <v>59.34</v>
      </c>
      <c r="CY6" s="27">
        <f t="shared" si="9"/>
        <v>60.2</v>
      </c>
      <c r="CZ6" s="27">
        <f t="shared" si="9"/>
        <v>61.26</v>
      </c>
      <c r="DA6" s="27">
        <f t="shared" si="9"/>
        <v>63</v>
      </c>
      <c r="DB6" s="27">
        <f t="shared" si="9"/>
        <v>62.22</v>
      </c>
      <c r="DC6" s="27">
        <f t="shared" si="9"/>
        <v>84.19</v>
      </c>
      <c r="DD6" s="27">
        <f t="shared" si="9"/>
        <v>84.34</v>
      </c>
      <c r="DE6" s="27">
        <f t="shared" si="9"/>
        <v>84.34</v>
      </c>
      <c r="DF6" s="27">
        <f t="shared" si="9"/>
        <v>84.73</v>
      </c>
      <c r="DG6" s="27">
        <f t="shared" si="9"/>
        <v>84.21</v>
      </c>
      <c r="DH6" s="23" t="str">
        <f>IF(DH7="","",IF(DH7="-","【-】","【"&amp;SUBSTITUTE(TEXT(DH7,"#,##0.00"),"-","△")&amp;"】"))</f>
        <v>【86.31】</v>
      </c>
      <c r="DI6" s="27">
        <f t="shared" ref="DI6:DR6" si="10">IF(DI7="",NA(),DI7)</f>
        <v>5.71</v>
      </c>
      <c r="DJ6" s="27">
        <f t="shared" si="10"/>
        <v>6.74</v>
      </c>
      <c r="DK6" s="27">
        <f t="shared" si="10"/>
        <v>6.74</v>
      </c>
      <c r="DL6" s="27">
        <f t="shared" si="10"/>
        <v>8.8000000000000007</v>
      </c>
      <c r="DM6" s="27">
        <f t="shared" si="10"/>
        <v>10.9</v>
      </c>
      <c r="DN6" s="27">
        <f t="shared" si="10"/>
        <v>21.36</v>
      </c>
      <c r="DO6" s="27">
        <f t="shared" si="10"/>
        <v>22.79</v>
      </c>
      <c r="DP6" s="27">
        <f t="shared" si="10"/>
        <v>24.8</v>
      </c>
      <c r="DQ6" s="27">
        <f t="shared" si="10"/>
        <v>26.77</v>
      </c>
      <c r="DR6" s="27">
        <f t="shared" si="10"/>
        <v>27.46</v>
      </c>
      <c r="DS6" s="23" t="str">
        <f>IF(DS7="","",IF(DS7="-","【-】","【"&amp;SUBSTITUTE(TEXT(DS7,"#,##0.00"),"-","△")&amp;"】"))</f>
        <v>【30.82】</v>
      </c>
      <c r="DT6" s="23">
        <f t="shared" ref="DT6:EC6" si="11">IF(DT7="",NA(),DT7)</f>
        <v>0</v>
      </c>
      <c r="DU6" s="23">
        <f t="shared" si="11"/>
        <v>0</v>
      </c>
      <c r="DV6" s="23">
        <f t="shared" si="11"/>
        <v>0</v>
      </c>
      <c r="DW6" s="23">
        <f t="shared" si="11"/>
        <v>0</v>
      </c>
      <c r="DX6" s="23">
        <f t="shared" si="11"/>
        <v>0</v>
      </c>
      <c r="DY6" s="27">
        <f t="shared" si="11"/>
        <v>0.01</v>
      </c>
      <c r="DZ6" s="27">
        <f t="shared" si="11"/>
        <v>0.01</v>
      </c>
      <c r="EA6" s="27">
        <f t="shared" si="11"/>
        <v>0.02</v>
      </c>
      <c r="EB6" s="27">
        <f t="shared" si="11"/>
        <v>7.0000000000000007E-2</v>
      </c>
      <c r="EC6" s="27">
        <f t="shared" si="11"/>
        <v>0.02</v>
      </c>
      <c r="ED6" s="23" t="str">
        <f>IF(ED7="","",IF(ED7="-","【-】","【"&amp;SUBSTITUTE(TEXT(ED7,"#,##0.00"),"-","△")&amp;"】"))</f>
        <v>【0.06】</v>
      </c>
      <c r="EE6" s="23">
        <f t="shared" ref="EE6:EN6" si="12">IF(EE7="",NA(),EE7)</f>
        <v>0</v>
      </c>
      <c r="EF6" s="27">
        <f t="shared" si="12"/>
        <v>0.11</v>
      </c>
      <c r="EG6" s="23">
        <f t="shared" si="12"/>
        <v>0</v>
      </c>
      <c r="EH6" s="23">
        <f t="shared" si="12"/>
        <v>0</v>
      </c>
      <c r="EI6" s="23">
        <f t="shared" si="12"/>
        <v>0</v>
      </c>
      <c r="EJ6" s="27">
        <f t="shared" si="12"/>
        <v>0.39</v>
      </c>
      <c r="EK6" s="27">
        <f t="shared" si="12"/>
        <v>0.1</v>
      </c>
      <c r="EL6" s="27">
        <f t="shared" si="12"/>
        <v>0.08</v>
      </c>
      <c r="EM6" s="27">
        <f t="shared" si="12"/>
        <v>0.06</v>
      </c>
      <c r="EN6" s="27">
        <f t="shared" si="12"/>
        <v>0.05</v>
      </c>
      <c r="EO6" s="23" t="str">
        <f>IF(EO7="","",IF(EO7="-","【-】","【"&amp;SUBSTITUTE(TEXT(EO7,"#,##0.00"),"-","△")&amp;"】"))</f>
        <v>【0.15】</v>
      </c>
    </row>
    <row r="7" spans="1:148" s="13" customFormat="1" x14ac:dyDescent="0.15">
      <c r="A7" s="14"/>
      <c r="B7" s="20">
        <v>2024</v>
      </c>
      <c r="C7" s="20">
        <v>82058</v>
      </c>
      <c r="D7" s="20">
        <v>46</v>
      </c>
      <c r="E7" s="20">
        <v>17</v>
      </c>
      <c r="F7" s="20">
        <v>4</v>
      </c>
      <c r="G7" s="20">
        <v>0</v>
      </c>
      <c r="H7" s="20" t="s">
        <v>96</v>
      </c>
      <c r="I7" s="20" t="s">
        <v>97</v>
      </c>
      <c r="J7" s="20" t="s">
        <v>98</v>
      </c>
      <c r="K7" s="20" t="s">
        <v>12</v>
      </c>
      <c r="L7" s="20" t="s">
        <v>99</v>
      </c>
      <c r="M7" s="20" t="s">
        <v>100</v>
      </c>
      <c r="N7" s="24" t="s">
        <v>101</v>
      </c>
      <c r="O7" s="24">
        <v>55.34</v>
      </c>
      <c r="P7" s="24">
        <v>12.75</v>
      </c>
      <c r="Q7" s="24">
        <v>98.27</v>
      </c>
      <c r="R7" s="24">
        <v>3600</v>
      </c>
      <c r="S7" s="24">
        <v>69937</v>
      </c>
      <c r="T7" s="24">
        <v>215.53</v>
      </c>
      <c r="U7" s="24">
        <v>324.49</v>
      </c>
      <c r="V7" s="24">
        <v>8870</v>
      </c>
      <c r="W7" s="24">
        <v>3.21</v>
      </c>
      <c r="X7" s="24">
        <v>2763.24</v>
      </c>
      <c r="Y7" s="24">
        <v>107.65</v>
      </c>
      <c r="Z7" s="24">
        <v>162.81</v>
      </c>
      <c r="AA7" s="24">
        <v>159.07</v>
      </c>
      <c r="AB7" s="24">
        <v>145.69999999999999</v>
      </c>
      <c r="AC7" s="24">
        <v>156.16999999999999</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46.57</v>
      </c>
      <c r="AV7" s="24">
        <v>45.6</v>
      </c>
      <c r="AW7" s="24">
        <v>48.23</v>
      </c>
      <c r="AX7" s="24">
        <v>27.82</v>
      </c>
      <c r="AY7" s="24">
        <v>33.200000000000003</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119.78</v>
      </c>
      <c r="BR7" s="24">
        <v>70.349999999999994</v>
      </c>
      <c r="BS7" s="24">
        <v>72.34</v>
      </c>
      <c r="BT7" s="24">
        <v>74.05</v>
      </c>
      <c r="BU7" s="24">
        <v>68.930000000000007</v>
      </c>
      <c r="BV7" s="24">
        <v>73.36</v>
      </c>
      <c r="BW7" s="24">
        <v>72.599999999999994</v>
      </c>
      <c r="BX7" s="24">
        <v>69.430000000000007</v>
      </c>
      <c r="BY7" s="24">
        <v>70.709999999999994</v>
      </c>
      <c r="BZ7" s="24">
        <v>66.63</v>
      </c>
      <c r="CA7" s="24">
        <v>72.92</v>
      </c>
      <c r="CB7" s="24">
        <v>165.89</v>
      </c>
      <c r="CC7" s="24">
        <v>302.75</v>
      </c>
      <c r="CD7" s="24">
        <v>224.59</v>
      </c>
      <c r="CE7" s="24">
        <v>203.24</v>
      </c>
      <c r="CF7" s="24">
        <v>211.3</v>
      </c>
      <c r="CG7" s="24">
        <v>224.88</v>
      </c>
      <c r="CH7" s="24">
        <v>228.64</v>
      </c>
      <c r="CI7" s="24">
        <v>239.46</v>
      </c>
      <c r="CJ7" s="24">
        <v>233.15</v>
      </c>
      <c r="CK7" s="24">
        <v>252.17</v>
      </c>
      <c r="CL7" s="24">
        <v>225.78</v>
      </c>
      <c r="CM7" s="24">
        <v>28.77</v>
      </c>
      <c r="CN7" s="24">
        <v>28.77</v>
      </c>
      <c r="CO7" s="24">
        <v>29.95</v>
      </c>
      <c r="CP7" s="24">
        <v>32.26</v>
      </c>
      <c r="CQ7" s="24">
        <v>32.26</v>
      </c>
      <c r="CR7" s="24">
        <v>42.4</v>
      </c>
      <c r="CS7" s="24">
        <v>42.28</v>
      </c>
      <c r="CT7" s="24">
        <v>41.06</v>
      </c>
      <c r="CU7" s="24">
        <v>42.09</v>
      </c>
      <c r="CV7" s="24">
        <v>42.15</v>
      </c>
      <c r="CW7" s="24">
        <v>43.17</v>
      </c>
      <c r="CX7" s="24">
        <v>59.34</v>
      </c>
      <c r="CY7" s="24">
        <v>60.2</v>
      </c>
      <c r="CZ7" s="24">
        <v>61.26</v>
      </c>
      <c r="DA7" s="24">
        <v>63</v>
      </c>
      <c r="DB7" s="24">
        <v>62.22</v>
      </c>
      <c r="DC7" s="24">
        <v>84.19</v>
      </c>
      <c r="DD7" s="24">
        <v>84.34</v>
      </c>
      <c r="DE7" s="24">
        <v>84.34</v>
      </c>
      <c r="DF7" s="24">
        <v>84.73</v>
      </c>
      <c r="DG7" s="24">
        <v>84.21</v>
      </c>
      <c r="DH7" s="24">
        <v>86.31</v>
      </c>
      <c r="DI7" s="24">
        <v>5.71</v>
      </c>
      <c r="DJ7" s="24">
        <v>6.74</v>
      </c>
      <c r="DK7" s="24">
        <v>6.74</v>
      </c>
      <c r="DL7" s="24">
        <v>8.8000000000000007</v>
      </c>
      <c r="DM7" s="24">
        <v>10.9</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0.11</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32</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2025-12-23T06:09:36Z</dcterms:created>
  <dcterms:modified xsi:type="dcterms:W3CDTF">2026-02-26T06:47:10Z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2026-01-27T04:33:40Z</vt:filetime>
  </property>
</Properties>
</file>