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7A406E4B-88E2-4EBF-95A4-8C5F25170CB9}" xr6:coauthVersionLast="47" xr6:coauthVersionMax="47" xr10:uidLastSave="{00000000-0000-0000-0000-000000000000}"/>
  <workbookProtection workbookAlgorithmName="SHA-512" workbookHashValue="2jJw6GyXauZ8ZZtpOECrWXGNAJBG5p92tJlSMZtoyU9WgnhxFRQWQL0HbQoRYVp9ebO2Hey/V3PAnRQD+hNHwg==" workbookSaltValue="BrqdZvhmzoeYJFwCquJdP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AL10" i="4"/>
  <c r="AD10" i="4"/>
  <c r="B10" i="4"/>
  <c r="AD8" i="4"/>
  <c r="I8" i="4"/>
  <c r="B8" i="4"/>
</calcChain>
</file>

<file path=xl/sharedStrings.xml><?xml version="1.0" encoding="utf-8"?>
<sst xmlns="http://schemas.openxmlformats.org/spreadsheetml/2006/main" count="231" uniqueCount="114">
  <si>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</si>
  <si>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</si>
  <si>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</si>
  <si>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</si>
  <si>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</si>
  <si>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</si>
  <si>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</si>
  <si>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</si>
  <si>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</si>
  <si>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</si>
  <si>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</si>
  <si>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</si>
  <si>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</si>
  <si>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</si>
  <si>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</si>
  <si>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</si>
  <si>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</si>
  <si>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</si>
  <si>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</si>
  <si>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</si>
  <si>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</si>
  <si>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</si>
  <si>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</si>
  <si>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</si>
  <si>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</si>
  <si>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</si>
  <si>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</si>
  <si>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</si>
  <si>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</si>
  <si>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</si>
  <si>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</si>
  <si>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</si>
  <si>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</si>
  <si>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</si>
  <si>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</si>
  <si>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</si>
  <si>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</si>
  <si>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</si>
  <si>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</si>
  <si>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</si>
  <si>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</si>
  <si>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</si>
  <si>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</si>
  <si>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</si>
  <si>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</si>
  <si>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</si>
  <si>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</si>
  <si>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</si>
  <si>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</si>
  <si>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</si>
  <si>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</si>
  <si>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</si>
  <si>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</si>
  <si>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</si>
  <si>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</si>
  <si>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</si>
  <si>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</si>
  <si>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</si>
  <si>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</si>
  <si>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</si>
  <si>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</si>
  <si>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</si>
  <si>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</si>
  <si>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</si>
  <si>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</si>
  <si>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</si>
  <si>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</si>
  <si>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</si>
  <si>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</si>
  <si>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</si>
  <si>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</si>
  <si>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</si>
  <si>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</si>
  <si>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</si>
  <si>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</si>
  <si>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</si>
  <si>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</si>
  <si>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</si>
  <si>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</si>
  <si>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</si>
  <si>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</si>
  <si>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</si>
  <si>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</si>
  <si>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</si>
  <si>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</si>
  <si>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</si>
  <si>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</si>
  <si>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</si>
  <si>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</si>
  <si>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</si>
  <si>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</si>
  <si>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</si>
  <si>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</si>
  <si>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</si>
  <si>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</si>
  <si>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茨城県　石岡市</t>
  </si>
  <si>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</si>
  <si>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</si>
  <si>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</si>
  <si>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</si>
  <si>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</si>
  <si>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</si>
  <si>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</si>
  <si>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</si>
  <si>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</si>
  <si>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</si>
  <si>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</si>
  <si>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</si>
  <si>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</si>
  <si>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</si>
  <si>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</si>
  <si>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18.81%は，法定耐用年数に近い資産が少ない事を示している。要因としては，長寿命化計画等による施設の改築を適宜，実施してきた事によるものと考えられる。今後も，ストックマネジメント計画に基づく，施設改築等を推進する必要がある。
②管渠老朽化率0.00%は，法定耐用年数を超えた管渠延長が無いことを示しているが，今後，老朽化を迎える管渠の更新・改良時期が到来することから，ストックマネジメント計画に基づく，更新・改良を推進する必要がある。
③管渠改修率0.00%は，令和６年度に更新した管渠延長が無いことを示しているが，今後老朽化を迎える管渠の更新・改良時期が到来することから，ストックマネジメント計画に基づく，更新・改良を推進する必要がある。</t>
  </si>
  <si>
    <t>　下水道事業は，先行的に施設整備を行う事業であり，下水道施設建設に要した経費の回収に長い年月を要するため，今後も経費の縮減を図り，供用開始後は水洗化率向上に努め，有収水量を確保し，下水道施設利用率を高め，収益を向上させていく事が必要である。
　しかし、今後については人口減少に伴う収入の減、職員給与費の増加や人材の確保の問題、物価高騰による費用の増、下水道施設の老朽化による更新・改良に伴い投資増も見込まれる。
　これらの対策ついては使用料の値上げや人材戦略を盛り込んだ経営戦略の再策定を予定している。また、ストックマネジメント計画に基づき，適時，更新・改良を進める事も必要である。
　以上を基に健全な経営を図っていきたい。</t>
    <rPh sb="126" eb="128">
      <t>コンゴ</t>
    </rPh>
    <rPh sb="154" eb="156">
      <t>ジンザイ</t>
    </rPh>
    <rPh sb="157" eb="159">
      <t>カクホ</t>
    </rPh>
    <rPh sb="160" eb="162">
      <t>モンダイ</t>
    </rPh>
    <rPh sb="211" eb="213">
      <t>タイサク</t>
    </rPh>
    <rPh sb="217" eb="220">
      <t>シヨウリョウ</t>
    </rPh>
    <rPh sb="221" eb="223">
      <t>ネア</t>
    </rPh>
    <rPh sb="225" eb="229">
      <t>ジンザ</t>
    </rPh>
    <rPh sb="230" eb="231">
      <t>モ</t>
    </rPh>
    <rPh sb="232" eb="233">
      <t>コ</t>
    </rPh>
    <rPh sb="240" eb="243">
      <t>サイサ</t>
    </rPh>
    <rPh sb="244" eb="246">
      <t>ヨテイ</t>
    </rPh>
    <rPh sb="293" eb="295">
      <t>イジョウ</t>
    </rPh>
    <rPh sb="296" eb="297">
      <t>モト</t>
    </rPh>
    <rPh sb="298" eb="300">
      <t>ケンゼン</t>
    </rPh>
    <rPh sb="301" eb="303">
      <t>ケイエイ</t>
    </rPh>
    <rPh sb="304" eb="305">
      <t>ハカ</t>
    </rPh>
    <phoneticPr fontId="1"/>
  </si>
  <si>
    <r>
      <t>①</t>
    </r>
    <r>
      <rPr>
        <sz val="11"/>
        <rFont val="ＭＳ ゴシック"/>
        <family val="3"/>
        <charset val="128"/>
      </rPr>
      <t>経常</t>
    </r>
    <r>
      <rPr>
        <sz val="11"/>
        <color theme="1"/>
        <rFont val="ＭＳ ゴシック"/>
        <family val="3"/>
      </rPr>
      <t>収支比率は117.84%であり，経常費用が経常収益内で賄えている。
③流動比率62.87%は,流動負債が賄えていない事を示しているが，将来，償還等の原資を使用料収入等により得ることが予定されている。
④企業債残高対事業規模比率0.00%の要因は，企業債の償還が一般会計負担となっているためである。
⑤経費回収率96.52%は，汚水処理に係る費用が使用料以外の収入で賄われている事を示しているが，今後，経費の縮減を図りつつ，水洗化率向上を図る事で，有収水量を確保して収益を向上させていく事が必要である。
⑥汚水処理原価151.10円は，類似団体平均値とほぼ同じ値となっているが，経費の縮減を図り，健全経営を進めていく事が必要である。</t>
    </r>
    <r>
      <rPr>
        <sz val="11"/>
        <color theme="1"/>
        <rFont val="ＭＳ ゴシック"/>
        <family val="3"/>
        <charset val="128"/>
      </rPr>
      <t xml:space="preserve">
⑦施設利用率41.50%は，類似団体平均値と比較して低い値となっている。要因としては，下水道施設整備が途中であること等が挙げられる。整備を促進し，有収水量を確保する事で，施設利用率を高める事が必要である。
⑧水洗化率94.20%は，類似団体平均値より高い値となっている。今後も戸別訪問や広報紙掲載等を重点的に実施し，水洗化率向上に努めていきたい。</t>
    </r>
    <rPh sb="1" eb="3">
      <t>ケイジョウ</t>
    </rPh>
    <rPh sb="444" eb="445">
      <t>タカ</t>
    </rPh>
    <rPh sb="446" eb="447">
      <t>アタイ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</si>
</sst>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0.37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AEB-46AE-8457-8B2F9915C5D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8AEB-46AE-8457-8B2F9915C5D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28.77</c:v>
                </c:pt>
                <c:pt idx="1">
                  <c:v>28.77</c:v>
                </c:pt>
                <c:pt idx="2">
                  <c:v>36.53</c:v>
                </c:pt>
                <c:pt idx="3">
                  <c:v>39.35</c:v>
                </c:pt>
                <c:pt idx="4">
                  <c:v>41.5</c:v>
                </c:pt>
              </c:numCache>
            </c:numRef>
          </c:val>
          <c:extLst>
            <c:ext xmlns:c16="http://schemas.microsoft.com/office/drawing/2014/chart" uri="{C3380CC4-5D6E-409C-BE32-E72D297353CC}">
              <c16:uniqueId val="{00000000-F53B-46F0-8745-93AE4A52CF2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F53B-46F0-8745-93AE4A52CF2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92.97</c:v>
                </c:pt>
                <c:pt idx="1">
                  <c:v>93.12</c:v>
                </c:pt>
                <c:pt idx="2">
                  <c:v>92.94</c:v>
                </c:pt>
                <c:pt idx="3">
                  <c:v>93</c:v>
                </c:pt>
                <c:pt idx="4">
                  <c:v>94.2</c:v>
                </c:pt>
              </c:numCache>
            </c:numRef>
          </c:val>
          <c:extLst>
            <c:ext xmlns:c16="http://schemas.microsoft.com/office/drawing/2014/chart" uri="{C3380CC4-5D6E-409C-BE32-E72D297353CC}">
              <c16:uniqueId val="{00000000-F353-4DB3-B055-4A26785C4E7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F353-4DB3-B055-4A26785C4E7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107.36</c:v>
                </c:pt>
                <c:pt idx="1">
                  <c:v>134.13999999999999</c:v>
                </c:pt>
                <c:pt idx="2">
                  <c:v>102.12</c:v>
                </c:pt>
                <c:pt idx="3">
                  <c:v>110.94</c:v>
                </c:pt>
                <c:pt idx="4">
                  <c:v>117.84</c:v>
                </c:pt>
              </c:numCache>
            </c:numRef>
          </c:val>
          <c:extLst>
            <c:ext xmlns:c16="http://schemas.microsoft.com/office/drawing/2014/chart" uri="{C3380CC4-5D6E-409C-BE32-E72D297353CC}">
              <c16:uniqueId val="{00000000-313D-498A-A4E4-60D611241AF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313D-498A-A4E4-60D611241AF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4.66</c:v>
                </c:pt>
                <c:pt idx="1">
                  <c:v>7.06</c:v>
                </c:pt>
                <c:pt idx="2">
                  <c:v>11.72</c:v>
                </c:pt>
                <c:pt idx="3">
                  <c:v>15.48</c:v>
                </c:pt>
                <c:pt idx="4">
                  <c:v>18.809999999999999</c:v>
                </c:pt>
              </c:numCache>
            </c:numRef>
          </c:val>
          <c:extLst>
            <c:ext xmlns:c16="http://schemas.microsoft.com/office/drawing/2014/chart" uri="{C3380CC4-5D6E-409C-BE32-E72D297353CC}">
              <c16:uniqueId val="{00000000-6DAC-4DF0-AB76-E538F4836A7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6DAC-4DF0-AB76-E538F4836A7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B4-46A4-BC99-5543488BE79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30B4-46A4-BC99-5543488BE79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F5-4CD9-8838-A610A360917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31F5-4CD9-8838-A610A360917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42.03</c:v>
                </c:pt>
                <c:pt idx="1">
                  <c:v>40.81</c:v>
                </c:pt>
                <c:pt idx="2">
                  <c:v>28.98</c:v>
                </c:pt>
                <c:pt idx="3">
                  <c:v>64.61</c:v>
                </c:pt>
                <c:pt idx="4">
                  <c:v>62.87</c:v>
                </c:pt>
              </c:numCache>
            </c:numRef>
          </c:val>
          <c:extLst>
            <c:ext xmlns:c16="http://schemas.microsoft.com/office/drawing/2014/chart" uri="{C3380CC4-5D6E-409C-BE32-E72D297353CC}">
              <c16:uniqueId val="{00000000-23B3-4754-B79B-0395724FB2B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23B3-4754-B79B-0395724FB2B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04-4B5D-8DEE-29FFF54885D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B404-4B5D-8DEE-29FFF54885D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91.1</c:v>
                </c:pt>
                <c:pt idx="1">
                  <c:v>97.51</c:v>
                </c:pt>
                <c:pt idx="2">
                  <c:v>97.11</c:v>
                </c:pt>
                <c:pt idx="3">
                  <c:v>96.64</c:v>
                </c:pt>
                <c:pt idx="4">
                  <c:v>96.52</c:v>
                </c:pt>
              </c:numCache>
            </c:numRef>
          </c:val>
          <c:extLst>
            <c:ext xmlns:c16="http://schemas.microsoft.com/office/drawing/2014/chart" uri="{C3380CC4-5D6E-409C-BE32-E72D297353CC}">
              <c16:uniqueId val="{00000000-3221-4FF4-9753-D553F77FD9C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3221-4FF4-9753-D553F77FD9C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159.94999999999999</c:v>
                </c:pt>
                <c:pt idx="1">
                  <c:v>150</c:v>
                </c:pt>
                <c:pt idx="2">
                  <c:v>150.09</c:v>
                </c:pt>
                <c:pt idx="3">
                  <c:v>150.72999999999999</c:v>
                </c:pt>
                <c:pt idx="4">
                  <c:v>151.1</c:v>
                </c:pt>
              </c:numCache>
            </c:numRef>
          </c:val>
          <c:extLst>
            <c:ext xmlns:c16="http://schemas.microsoft.com/office/drawing/2014/chart" uri="{C3380CC4-5D6E-409C-BE32-E72D297353CC}">
              <c16:uniqueId val="{00000000-E4D3-4D4D-B238-4F3823609AC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E4D3-4D4D-B238-4F3823609AC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6" t="s">
        <v>2</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3" spans="1:78" ht="9.75" customHeight="1" x14ac:dyDescent="0.15">
      <c r="A3" s="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row>
    <row r="4" spans="1:78" ht="9.75" customHeight="1" x14ac:dyDescent="0.15">
      <c r="A4" s="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茨城県　石岡市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Bd1</v>
      </c>
      <c r="X8" s="33"/>
      <c r="Y8" s="33"/>
      <c r="Z8" s="33"/>
      <c r="AA8" s="33"/>
      <c r="AB8" s="33"/>
      <c r="AC8" s="33"/>
      <c r="AD8" s="34" t="str">
        <f>データ!$M$6</f>
        <v>非設置</v>
      </c>
      <c r="AE8" s="34"/>
      <c r="AF8" s="34"/>
      <c r="AG8" s="34"/>
      <c r="AH8" s="34"/>
      <c r="AI8" s="34"/>
      <c r="AJ8" s="34"/>
      <c r="AK8" s="3"/>
      <c r="AL8" s="35">
        <f>データ!S6</f>
        <v>69937</v>
      </c>
      <c r="AM8" s="35"/>
      <c r="AN8" s="35"/>
      <c r="AO8" s="35"/>
      <c r="AP8" s="35"/>
      <c r="AQ8" s="35"/>
      <c r="AR8" s="35"/>
      <c r="AS8" s="35"/>
      <c r="AT8" s="36">
        <f>データ!T6</f>
        <v>215.53</v>
      </c>
      <c r="AU8" s="36"/>
      <c r="AV8" s="36"/>
      <c r="AW8" s="36"/>
      <c r="AX8" s="36"/>
      <c r="AY8" s="36"/>
      <c r="AZ8" s="36"/>
      <c r="BA8" s="36"/>
      <c r="BB8" s="36">
        <f>データ!U6</f>
        <v>324.49</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15">
      <c r="A9" s="2"/>
      <c r="B9" s="29" t="s">
        <v>21</v>
      </c>
      <c r="C9" s="29"/>
      <c r="D9" s="29"/>
      <c r="E9" s="29"/>
      <c r="F9" s="29"/>
      <c r="G9" s="29"/>
      <c r="H9" s="29"/>
      <c r="I9" s="29" t="s">
        <v>23</v>
      </c>
      <c r="J9" s="29"/>
      <c r="K9" s="29"/>
      <c r="L9" s="29"/>
      <c r="M9" s="29"/>
      <c r="N9" s="29"/>
      <c r="O9" s="29"/>
      <c r="P9" s="29" t="s">
        <v>24</v>
      </c>
      <c r="Q9" s="29"/>
      <c r="R9" s="29"/>
      <c r="S9" s="29"/>
      <c r="T9" s="29"/>
      <c r="U9" s="29"/>
      <c r="V9" s="29"/>
      <c r="W9" s="29" t="s">
        <v>27</v>
      </c>
      <c r="X9" s="29"/>
      <c r="Y9" s="29"/>
      <c r="Z9" s="29"/>
      <c r="AA9" s="29"/>
      <c r="AB9" s="29"/>
      <c r="AC9" s="29"/>
      <c r="AD9" s="29" t="s">
        <v>22</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31</v>
      </c>
      <c r="BC9" s="29"/>
      <c r="BD9" s="29"/>
      <c r="BE9" s="29"/>
      <c r="BF9" s="29"/>
      <c r="BG9" s="29"/>
      <c r="BH9" s="29"/>
      <c r="BI9" s="29"/>
      <c r="BJ9" s="3"/>
      <c r="BK9" s="3"/>
      <c r="BL9" s="41" t="s">
        <v>34</v>
      </c>
      <c r="BM9" s="42"/>
      <c r="BN9" s="43" t="s">
        <v>35</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68.150000000000006</v>
      </c>
      <c r="J10" s="36"/>
      <c r="K10" s="36"/>
      <c r="L10" s="36"/>
      <c r="M10" s="36"/>
      <c r="N10" s="36"/>
      <c r="O10" s="36"/>
      <c r="P10" s="36">
        <f>データ!P6</f>
        <v>46.54</v>
      </c>
      <c r="Q10" s="36"/>
      <c r="R10" s="36"/>
      <c r="S10" s="36"/>
      <c r="T10" s="36"/>
      <c r="U10" s="36"/>
      <c r="V10" s="36"/>
      <c r="W10" s="36">
        <f>データ!Q6</f>
        <v>87.65</v>
      </c>
      <c r="X10" s="36"/>
      <c r="Y10" s="36"/>
      <c r="Z10" s="36"/>
      <c r="AA10" s="36"/>
      <c r="AB10" s="36"/>
      <c r="AC10" s="36"/>
      <c r="AD10" s="35">
        <f>データ!R6</f>
        <v>2750</v>
      </c>
      <c r="AE10" s="35"/>
      <c r="AF10" s="35"/>
      <c r="AG10" s="35"/>
      <c r="AH10" s="35"/>
      <c r="AI10" s="35"/>
      <c r="AJ10" s="35"/>
      <c r="AK10" s="2"/>
      <c r="AL10" s="35">
        <f>データ!V6</f>
        <v>32371</v>
      </c>
      <c r="AM10" s="35"/>
      <c r="AN10" s="35"/>
      <c r="AO10" s="35"/>
      <c r="AP10" s="35"/>
      <c r="AQ10" s="35"/>
      <c r="AR10" s="35"/>
      <c r="AS10" s="35"/>
      <c r="AT10" s="36">
        <f>データ!W6</f>
        <v>10.84</v>
      </c>
      <c r="AU10" s="36"/>
      <c r="AV10" s="36"/>
      <c r="AW10" s="36"/>
      <c r="AX10" s="36"/>
      <c r="AY10" s="36"/>
      <c r="AZ10" s="36"/>
      <c r="BA10" s="36"/>
      <c r="BB10" s="36">
        <f>データ!X6</f>
        <v>2986.25</v>
      </c>
      <c r="BC10" s="36"/>
      <c r="BD10" s="36"/>
      <c r="BE10" s="36"/>
      <c r="BF10" s="36"/>
      <c r="BG10" s="36"/>
      <c r="BH10" s="36"/>
      <c r="BI10" s="36"/>
      <c r="BJ10" s="2"/>
      <c r="BK10" s="2"/>
      <c r="BL10" s="67" t="s">
        <v>37</v>
      </c>
      <c r="BM10" s="68"/>
      <c r="BN10" s="69" t="s">
        <v>38</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40</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26</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55" t="s">
        <v>41</v>
      </c>
      <c r="BM14" s="56"/>
      <c r="BN14" s="56"/>
      <c r="BO14" s="56"/>
      <c r="BP14" s="56"/>
      <c r="BQ14" s="56"/>
      <c r="BR14" s="56"/>
      <c r="BS14" s="56"/>
      <c r="BT14" s="56"/>
      <c r="BU14" s="56"/>
      <c r="BV14" s="56"/>
      <c r="BW14" s="56"/>
      <c r="BX14" s="56"/>
      <c r="BY14" s="56"/>
      <c r="BZ14" s="57"/>
    </row>
    <row r="15" spans="1:78" ht="13.5" customHeight="1" x14ac:dyDescent="0.15">
      <c r="A15" s="2"/>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4"/>
      <c r="BK15" s="2"/>
      <c r="BL15" s="58"/>
      <c r="BM15" s="59"/>
      <c r="BN15" s="59"/>
      <c r="BO15" s="59"/>
      <c r="BP15" s="59"/>
      <c r="BQ15" s="59"/>
      <c r="BR15" s="59"/>
      <c r="BS15" s="59"/>
      <c r="BT15" s="59"/>
      <c r="BU15" s="59"/>
      <c r="BV15" s="59"/>
      <c r="BW15" s="59"/>
      <c r="BX15" s="59"/>
      <c r="BY15" s="59"/>
      <c r="BZ15" s="6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1" t="s">
        <v>113</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5" t="s">
        <v>42</v>
      </c>
      <c r="BM45" s="56"/>
      <c r="BN45" s="56"/>
      <c r="BO45" s="56"/>
      <c r="BP45" s="56"/>
      <c r="BQ45" s="56"/>
      <c r="BR45" s="56"/>
      <c r="BS45" s="56"/>
      <c r="BT45" s="56"/>
      <c r="BU45" s="56"/>
      <c r="BV45" s="56"/>
      <c r="BW45" s="56"/>
      <c r="BX45" s="56"/>
      <c r="BY45" s="56"/>
      <c r="BZ45" s="5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58"/>
      <c r="BM46" s="59"/>
      <c r="BN46" s="59"/>
      <c r="BO46" s="59"/>
      <c r="BP46" s="59"/>
      <c r="BQ46" s="59"/>
      <c r="BR46" s="59"/>
      <c r="BS46" s="59"/>
      <c r="BT46" s="59"/>
      <c r="BU46" s="59"/>
      <c r="BV46" s="59"/>
      <c r="BW46" s="59"/>
      <c r="BX46" s="59"/>
      <c r="BY46" s="59"/>
      <c r="BZ46" s="6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1" t="s">
        <v>111</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1"/>
      <c r="BM58" s="62"/>
      <c r="BN58" s="62"/>
      <c r="BO58" s="62"/>
      <c r="BP58" s="62"/>
      <c r="BQ58" s="62"/>
      <c r="BR58" s="62"/>
      <c r="BS58" s="62"/>
      <c r="BT58" s="62"/>
      <c r="BU58" s="62"/>
      <c r="BV58" s="62"/>
      <c r="BW58" s="62"/>
      <c r="BX58" s="62"/>
      <c r="BY58" s="62"/>
      <c r="BZ58" s="63"/>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1"/>
      <c r="BM59" s="62"/>
      <c r="BN59" s="62"/>
      <c r="BO59" s="62"/>
      <c r="BP59" s="62"/>
      <c r="BQ59" s="62"/>
      <c r="BR59" s="62"/>
      <c r="BS59" s="62"/>
      <c r="BT59" s="62"/>
      <c r="BU59" s="62"/>
      <c r="BV59" s="62"/>
      <c r="BW59" s="62"/>
      <c r="BX59" s="62"/>
      <c r="BY59" s="62"/>
      <c r="BZ59" s="63"/>
    </row>
    <row r="60" spans="1:78" ht="13.5" customHeight="1" x14ac:dyDescent="0.15">
      <c r="A60" s="2"/>
      <c r="B60" s="52" t="s">
        <v>9</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4"/>
      <c r="BK60" s="2"/>
      <c r="BL60" s="61"/>
      <c r="BM60" s="62"/>
      <c r="BN60" s="62"/>
      <c r="BO60" s="62"/>
      <c r="BP60" s="62"/>
      <c r="BQ60" s="62"/>
      <c r="BR60" s="62"/>
      <c r="BS60" s="62"/>
      <c r="BT60" s="62"/>
      <c r="BU60" s="62"/>
      <c r="BV60" s="62"/>
      <c r="BW60" s="62"/>
      <c r="BX60" s="62"/>
      <c r="BY60" s="62"/>
      <c r="BZ60" s="63"/>
    </row>
    <row r="61" spans="1:78" ht="13.5" customHeight="1" x14ac:dyDescent="0.15">
      <c r="A61" s="2"/>
      <c r="B61" s="5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4"/>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5" t="s">
        <v>10</v>
      </c>
      <c r="BM64" s="56"/>
      <c r="BN64" s="56"/>
      <c r="BO64" s="56"/>
      <c r="BP64" s="56"/>
      <c r="BQ64" s="56"/>
      <c r="BR64" s="56"/>
      <c r="BS64" s="56"/>
      <c r="BT64" s="56"/>
      <c r="BU64" s="56"/>
      <c r="BV64" s="56"/>
      <c r="BW64" s="56"/>
      <c r="BX64" s="56"/>
      <c r="BY64" s="56"/>
      <c r="BZ64" s="5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58"/>
      <c r="BM65" s="59"/>
      <c r="BN65" s="59"/>
      <c r="BO65" s="59"/>
      <c r="BP65" s="59"/>
      <c r="BQ65" s="59"/>
      <c r="BR65" s="59"/>
      <c r="BS65" s="59"/>
      <c r="BT65" s="59"/>
      <c r="BU65" s="59"/>
      <c r="BV65" s="59"/>
      <c r="BW65" s="59"/>
      <c r="BX65" s="59"/>
      <c r="BY65" s="59"/>
      <c r="BZ65" s="6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1" t="s">
        <v>112</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1"/>
      <c r="BM80" s="62"/>
      <c r="BN80" s="62"/>
      <c r="BO80" s="62"/>
      <c r="BP80" s="62"/>
      <c r="BQ80" s="62"/>
      <c r="BR80" s="62"/>
      <c r="BS80" s="62"/>
      <c r="BT80" s="62"/>
      <c r="BU80" s="62"/>
      <c r="BV80" s="62"/>
      <c r="BW80" s="62"/>
      <c r="BX80" s="62"/>
      <c r="BY80" s="62"/>
      <c r="BZ80" s="63"/>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1"/>
      <c r="BM81" s="62"/>
      <c r="BN81" s="62"/>
      <c r="BO81" s="62"/>
      <c r="BP81" s="62"/>
      <c r="BQ81" s="62"/>
      <c r="BR81" s="62"/>
      <c r="BS81" s="62"/>
      <c r="BT81" s="62"/>
      <c r="BU81" s="62"/>
      <c r="BV81" s="62"/>
      <c r="BW81" s="62"/>
      <c r="BX81" s="62"/>
      <c r="BY81" s="62"/>
      <c r="BZ81" s="63"/>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4"/>
      <c r="BM82" s="65"/>
      <c r="BN82" s="65"/>
      <c r="BO82" s="65"/>
      <c r="BP82" s="65"/>
      <c r="BQ82" s="65"/>
      <c r="BR82" s="65"/>
      <c r="BS82" s="65"/>
      <c r="BT82" s="65"/>
      <c r="BU82" s="65"/>
      <c r="BV82" s="65"/>
      <c r="BW82" s="65"/>
      <c r="BX82" s="65"/>
      <c r="BY82" s="65"/>
      <c r="BZ82" s="66"/>
    </row>
    <row r="83" spans="1:78" x14ac:dyDescent="0.15">
      <c r="C83" s="45" t="s">
        <v>44</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hidden="1" x14ac:dyDescent="0.15">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15">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Z48Xk+zgk8ZiYlaw40Eqvads/MSayKCQkj4gJqEJmKXYNUY8I5uZE1qQSuBPXKhzLWfPXsdhKvlTYhBMxZA0w==" saltValue="YSvO9tSMGC4rdtNP2yozO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33</v>
      </c>
      <c r="C3" s="16" t="s">
        <v>59</v>
      </c>
      <c r="D3" s="16" t="s">
        <v>39</v>
      </c>
      <c r="E3" s="16" t="s">
        <v>6</v>
      </c>
      <c r="F3" s="16" t="s">
        <v>5</v>
      </c>
      <c r="G3" s="16" t="s">
        <v>25</v>
      </c>
      <c r="H3" s="71" t="s">
        <v>60</v>
      </c>
      <c r="I3" s="72"/>
      <c r="J3" s="72"/>
      <c r="K3" s="72"/>
      <c r="L3" s="72"/>
      <c r="M3" s="72"/>
      <c r="N3" s="72"/>
      <c r="O3" s="72"/>
      <c r="P3" s="72"/>
      <c r="Q3" s="72"/>
      <c r="R3" s="72"/>
      <c r="S3" s="72"/>
      <c r="T3" s="72"/>
      <c r="U3" s="72"/>
      <c r="V3" s="72"/>
      <c r="W3" s="72"/>
      <c r="X3" s="73"/>
      <c r="Y3" s="77"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9</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61</v>
      </c>
      <c r="B4" s="17"/>
      <c r="C4" s="17"/>
      <c r="D4" s="17"/>
      <c r="E4" s="17"/>
      <c r="F4" s="17"/>
      <c r="G4" s="17"/>
      <c r="H4" s="74"/>
      <c r="I4" s="75"/>
      <c r="J4" s="75"/>
      <c r="K4" s="75"/>
      <c r="L4" s="75"/>
      <c r="M4" s="75"/>
      <c r="N4" s="75"/>
      <c r="O4" s="75"/>
      <c r="P4" s="75"/>
      <c r="Q4" s="75"/>
      <c r="R4" s="75"/>
      <c r="S4" s="75"/>
      <c r="T4" s="75"/>
      <c r="U4" s="75"/>
      <c r="V4" s="75"/>
      <c r="W4" s="75"/>
      <c r="X4" s="76"/>
      <c r="Y4" s="78" t="s">
        <v>53</v>
      </c>
      <c r="Z4" s="78"/>
      <c r="AA4" s="78"/>
      <c r="AB4" s="78"/>
      <c r="AC4" s="78"/>
      <c r="AD4" s="78"/>
      <c r="AE4" s="78"/>
      <c r="AF4" s="78"/>
      <c r="AG4" s="78"/>
      <c r="AH4" s="78"/>
      <c r="AI4" s="78"/>
      <c r="AJ4" s="78" t="s">
        <v>47</v>
      </c>
      <c r="AK4" s="78"/>
      <c r="AL4" s="78"/>
      <c r="AM4" s="78"/>
      <c r="AN4" s="78"/>
      <c r="AO4" s="78"/>
      <c r="AP4" s="78"/>
      <c r="AQ4" s="78"/>
      <c r="AR4" s="78"/>
      <c r="AS4" s="78"/>
      <c r="AT4" s="78"/>
      <c r="AU4" s="78" t="s">
        <v>28</v>
      </c>
      <c r="AV4" s="78"/>
      <c r="AW4" s="78"/>
      <c r="AX4" s="78"/>
      <c r="AY4" s="78"/>
      <c r="AZ4" s="78"/>
      <c r="BA4" s="78"/>
      <c r="BB4" s="78"/>
      <c r="BC4" s="78"/>
      <c r="BD4" s="78"/>
      <c r="BE4" s="78"/>
      <c r="BF4" s="78" t="s">
        <v>63</v>
      </c>
      <c r="BG4" s="78"/>
      <c r="BH4" s="78"/>
      <c r="BI4" s="78"/>
      <c r="BJ4" s="78"/>
      <c r="BK4" s="78"/>
      <c r="BL4" s="78"/>
      <c r="BM4" s="78"/>
      <c r="BN4" s="78"/>
      <c r="BO4" s="78"/>
      <c r="BP4" s="78"/>
      <c r="BQ4" s="78" t="s">
        <v>15</v>
      </c>
      <c r="BR4" s="78"/>
      <c r="BS4" s="78"/>
      <c r="BT4" s="78"/>
      <c r="BU4" s="78"/>
      <c r="BV4" s="78"/>
      <c r="BW4" s="78"/>
      <c r="BX4" s="78"/>
      <c r="BY4" s="78"/>
      <c r="BZ4" s="78"/>
      <c r="CA4" s="78"/>
      <c r="CB4" s="78" t="s">
        <v>62</v>
      </c>
      <c r="CC4" s="78"/>
      <c r="CD4" s="78"/>
      <c r="CE4" s="78"/>
      <c r="CF4" s="78"/>
      <c r="CG4" s="78"/>
      <c r="CH4" s="78"/>
      <c r="CI4" s="78"/>
      <c r="CJ4" s="78"/>
      <c r="CK4" s="78"/>
      <c r="CL4" s="78"/>
      <c r="CM4" s="78" t="s">
        <v>0</v>
      </c>
      <c r="CN4" s="78"/>
      <c r="CO4" s="78"/>
      <c r="CP4" s="78"/>
      <c r="CQ4" s="78"/>
      <c r="CR4" s="78"/>
      <c r="CS4" s="78"/>
      <c r="CT4" s="78"/>
      <c r="CU4" s="78"/>
      <c r="CV4" s="78"/>
      <c r="CW4" s="78"/>
      <c r="CX4" s="78" t="s">
        <v>64</v>
      </c>
      <c r="CY4" s="78"/>
      <c r="CZ4" s="78"/>
      <c r="DA4" s="78"/>
      <c r="DB4" s="78"/>
      <c r="DC4" s="78"/>
      <c r="DD4" s="78"/>
      <c r="DE4" s="78"/>
      <c r="DF4" s="78"/>
      <c r="DG4" s="78"/>
      <c r="DH4" s="78"/>
      <c r="DI4" s="78" t="s">
        <v>65</v>
      </c>
      <c r="DJ4" s="78"/>
      <c r="DK4" s="78"/>
      <c r="DL4" s="78"/>
      <c r="DM4" s="78"/>
      <c r="DN4" s="78"/>
      <c r="DO4" s="78"/>
      <c r="DP4" s="78"/>
      <c r="DQ4" s="78"/>
      <c r="DR4" s="78"/>
      <c r="DS4" s="78"/>
      <c r="DT4" s="78" t="s">
        <v>66</v>
      </c>
      <c r="DU4" s="78"/>
      <c r="DV4" s="78"/>
      <c r="DW4" s="78"/>
      <c r="DX4" s="78"/>
      <c r="DY4" s="78"/>
      <c r="DZ4" s="78"/>
      <c r="EA4" s="78"/>
      <c r="EB4" s="78"/>
      <c r="EC4" s="78"/>
      <c r="ED4" s="78"/>
      <c r="EE4" s="78" t="s">
        <v>67</v>
      </c>
      <c r="EF4" s="78"/>
      <c r="EG4" s="78"/>
      <c r="EH4" s="78"/>
      <c r="EI4" s="78"/>
      <c r="EJ4" s="78"/>
      <c r="EK4" s="78"/>
      <c r="EL4" s="78"/>
      <c r="EM4" s="78"/>
      <c r="EN4" s="78"/>
      <c r="EO4" s="78"/>
    </row>
    <row r="5" spans="1:148" x14ac:dyDescent="0.15">
      <c r="A5" s="14" t="s">
        <v>68</v>
      </c>
      <c r="B5" s="18"/>
      <c r="C5" s="18"/>
      <c r="D5" s="18"/>
      <c r="E5" s="18"/>
      <c r="F5" s="18"/>
      <c r="G5" s="18"/>
      <c r="H5" s="22" t="s">
        <v>58</v>
      </c>
      <c r="I5" s="22" t="s">
        <v>69</v>
      </c>
      <c r="J5" s="22" t="s">
        <v>70</v>
      </c>
      <c r="K5" s="22" t="s">
        <v>71</v>
      </c>
      <c r="L5" s="22" t="s">
        <v>72</v>
      </c>
      <c r="M5" s="22" t="s">
        <v>7</v>
      </c>
      <c r="N5" s="22" t="s">
        <v>73</v>
      </c>
      <c r="O5" s="22" t="s">
        <v>74</v>
      </c>
      <c r="P5" s="22" t="s">
        <v>75</v>
      </c>
      <c r="Q5" s="22" t="s">
        <v>76</v>
      </c>
      <c r="R5" s="22" t="s">
        <v>77</v>
      </c>
      <c r="S5" s="22" t="s">
        <v>78</v>
      </c>
      <c r="T5" s="22" t="s">
        <v>79</v>
      </c>
      <c r="U5" s="22" t="s">
        <v>1</v>
      </c>
      <c r="V5" s="22" t="s">
        <v>80</v>
      </c>
      <c r="W5" s="22" t="s">
        <v>81</v>
      </c>
      <c r="X5" s="22" t="s">
        <v>82</v>
      </c>
      <c r="Y5" s="22" t="s">
        <v>83</v>
      </c>
      <c r="Z5" s="22" t="s">
        <v>84</v>
      </c>
      <c r="AA5" s="22" t="s">
        <v>85</v>
      </c>
      <c r="AB5" s="22" t="s">
        <v>86</v>
      </c>
      <c r="AC5" s="22" t="s">
        <v>87</v>
      </c>
      <c r="AD5" s="22" t="s">
        <v>88</v>
      </c>
      <c r="AE5" s="22" t="s">
        <v>90</v>
      </c>
      <c r="AF5" s="22" t="s">
        <v>91</v>
      </c>
      <c r="AG5" s="22" t="s">
        <v>92</v>
      </c>
      <c r="AH5" s="22" t="s">
        <v>93</v>
      </c>
      <c r="AI5" s="22" t="s">
        <v>45</v>
      </c>
      <c r="AJ5" s="22" t="s">
        <v>83</v>
      </c>
      <c r="AK5" s="22" t="s">
        <v>84</v>
      </c>
      <c r="AL5" s="22" t="s">
        <v>85</v>
      </c>
      <c r="AM5" s="22" t="s">
        <v>86</v>
      </c>
      <c r="AN5" s="22" t="s">
        <v>87</v>
      </c>
      <c r="AO5" s="22" t="s">
        <v>88</v>
      </c>
      <c r="AP5" s="22" t="s">
        <v>90</v>
      </c>
      <c r="AQ5" s="22" t="s">
        <v>91</v>
      </c>
      <c r="AR5" s="22" t="s">
        <v>92</v>
      </c>
      <c r="AS5" s="22" t="s">
        <v>93</v>
      </c>
      <c r="AT5" s="22" t="s">
        <v>89</v>
      </c>
      <c r="AU5" s="22" t="s">
        <v>83</v>
      </c>
      <c r="AV5" s="22" t="s">
        <v>84</v>
      </c>
      <c r="AW5" s="22" t="s">
        <v>85</v>
      </c>
      <c r="AX5" s="22" t="s">
        <v>86</v>
      </c>
      <c r="AY5" s="22" t="s">
        <v>87</v>
      </c>
      <c r="AZ5" s="22" t="s">
        <v>88</v>
      </c>
      <c r="BA5" s="22" t="s">
        <v>90</v>
      </c>
      <c r="BB5" s="22" t="s">
        <v>91</v>
      </c>
      <c r="BC5" s="22" t="s">
        <v>92</v>
      </c>
      <c r="BD5" s="22" t="s">
        <v>93</v>
      </c>
      <c r="BE5" s="22" t="s">
        <v>89</v>
      </c>
      <c r="BF5" s="22" t="s">
        <v>83</v>
      </c>
      <c r="BG5" s="22" t="s">
        <v>84</v>
      </c>
      <c r="BH5" s="22" t="s">
        <v>85</v>
      </c>
      <c r="BI5" s="22" t="s">
        <v>86</v>
      </c>
      <c r="BJ5" s="22" t="s">
        <v>87</v>
      </c>
      <c r="BK5" s="22" t="s">
        <v>88</v>
      </c>
      <c r="BL5" s="22" t="s">
        <v>90</v>
      </c>
      <c r="BM5" s="22" t="s">
        <v>91</v>
      </c>
      <c r="BN5" s="22" t="s">
        <v>92</v>
      </c>
      <c r="BO5" s="22" t="s">
        <v>93</v>
      </c>
      <c r="BP5" s="22" t="s">
        <v>89</v>
      </c>
      <c r="BQ5" s="22" t="s">
        <v>83</v>
      </c>
      <c r="BR5" s="22" t="s">
        <v>84</v>
      </c>
      <c r="BS5" s="22" t="s">
        <v>85</v>
      </c>
      <c r="BT5" s="22" t="s">
        <v>86</v>
      </c>
      <c r="BU5" s="22" t="s">
        <v>87</v>
      </c>
      <c r="BV5" s="22" t="s">
        <v>88</v>
      </c>
      <c r="BW5" s="22" t="s">
        <v>90</v>
      </c>
      <c r="BX5" s="22" t="s">
        <v>91</v>
      </c>
      <c r="BY5" s="22" t="s">
        <v>92</v>
      </c>
      <c r="BZ5" s="22" t="s">
        <v>93</v>
      </c>
      <c r="CA5" s="22" t="s">
        <v>89</v>
      </c>
      <c r="CB5" s="22" t="s">
        <v>83</v>
      </c>
      <c r="CC5" s="22" t="s">
        <v>84</v>
      </c>
      <c r="CD5" s="22" t="s">
        <v>85</v>
      </c>
      <c r="CE5" s="22" t="s">
        <v>86</v>
      </c>
      <c r="CF5" s="22" t="s">
        <v>87</v>
      </c>
      <c r="CG5" s="22" t="s">
        <v>88</v>
      </c>
      <c r="CH5" s="22" t="s">
        <v>90</v>
      </c>
      <c r="CI5" s="22" t="s">
        <v>91</v>
      </c>
      <c r="CJ5" s="22" t="s">
        <v>92</v>
      </c>
      <c r="CK5" s="22" t="s">
        <v>93</v>
      </c>
      <c r="CL5" s="22" t="s">
        <v>89</v>
      </c>
      <c r="CM5" s="22" t="s">
        <v>83</v>
      </c>
      <c r="CN5" s="22" t="s">
        <v>84</v>
      </c>
      <c r="CO5" s="22" t="s">
        <v>85</v>
      </c>
      <c r="CP5" s="22" t="s">
        <v>86</v>
      </c>
      <c r="CQ5" s="22" t="s">
        <v>87</v>
      </c>
      <c r="CR5" s="22" t="s">
        <v>88</v>
      </c>
      <c r="CS5" s="22" t="s">
        <v>90</v>
      </c>
      <c r="CT5" s="22" t="s">
        <v>91</v>
      </c>
      <c r="CU5" s="22" t="s">
        <v>92</v>
      </c>
      <c r="CV5" s="22" t="s">
        <v>93</v>
      </c>
      <c r="CW5" s="22" t="s">
        <v>89</v>
      </c>
      <c r="CX5" s="22" t="s">
        <v>83</v>
      </c>
      <c r="CY5" s="22" t="s">
        <v>84</v>
      </c>
      <c r="CZ5" s="22" t="s">
        <v>85</v>
      </c>
      <c r="DA5" s="22" t="s">
        <v>86</v>
      </c>
      <c r="DB5" s="22" t="s">
        <v>87</v>
      </c>
      <c r="DC5" s="22" t="s">
        <v>88</v>
      </c>
      <c r="DD5" s="22" t="s">
        <v>90</v>
      </c>
      <c r="DE5" s="22" t="s">
        <v>91</v>
      </c>
      <c r="DF5" s="22" t="s">
        <v>92</v>
      </c>
      <c r="DG5" s="22" t="s">
        <v>93</v>
      </c>
      <c r="DH5" s="22" t="s">
        <v>89</v>
      </c>
      <c r="DI5" s="22" t="s">
        <v>83</v>
      </c>
      <c r="DJ5" s="22" t="s">
        <v>84</v>
      </c>
      <c r="DK5" s="22" t="s">
        <v>85</v>
      </c>
      <c r="DL5" s="22" t="s">
        <v>86</v>
      </c>
      <c r="DM5" s="22" t="s">
        <v>87</v>
      </c>
      <c r="DN5" s="22" t="s">
        <v>88</v>
      </c>
      <c r="DO5" s="22" t="s">
        <v>90</v>
      </c>
      <c r="DP5" s="22" t="s">
        <v>91</v>
      </c>
      <c r="DQ5" s="22" t="s">
        <v>92</v>
      </c>
      <c r="DR5" s="22" t="s">
        <v>93</v>
      </c>
      <c r="DS5" s="22" t="s">
        <v>89</v>
      </c>
      <c r="DT5" s="22" t="s">
        <v>83</v>
      </c>
      <c r="DU5" s="22" t="s">
        <v>84</v>
      </c>
      <c r="DV5" s="22" t="s">
        <v>85</v>
      </c>
      <c r="DW5" s="22" t="s">
        <v>86</v>
      </c>
      <c r="DX5" s="22" t="s">
        <v>87</v>
      </c>
      <c r="DY5" s="22" t="s">
        <v>88</v>
      </c>
      <c r="DZ5" s="22" t="s">
        <v>90</v>
      </c>
      <c r="EA5" s="22" t="s">
        <v>91</v>
      </c>
      <c r="EB5" s="22" t="s">
        <v>92</v>
      </c>
      <c r="EC5" s="22" t="s">
        <v>93</v>
      </c>
      <c r="ED5" s="22" t="s">
        <v>89</v>
      </c>
      <c r="EE5" s="22" t="s">
        <v>83</v>
      </c>
      <c r="EF5" s="22" t="s">
        <v>84</v>
      </c>
      <c r="EG5" s="22" t="s">
        <v>85</v>
      </c>
      <c r="EH5" s="22" t="s">
        <v>86</v>
      </c>
      <c r="EI5" s="22" t="s">
        <v>87</v>
      </c>
      <c r="EJ5" s="22" t="s">
        <v>88</v>
      </c>
      <c r="EK5" s="22" t="s">
        <v>90</v>
      </c>
      <c r="EL5" s="22" t="s">
        <v>91</v>
      </c>
      <c r="EM5" s="22" t="s">
        <v>92</v>
      </c>
      <c r="EN5" s="22" t="s">
        <v>93</v>
      </c>
      <c r="EO5" s="22" t="s">
        <v>89</v>
      </c>
    </row>
    <row r="6" spans="1:148" s="13" customFormat="1" x14ac:dyDescent="0.15">
      <c r="A6" s="14" t="s">
        <v>94</v>
      </c>
      <c r="B6" s="19">
        <f t="shared" ref="B6:X6" si="1">B7</f>
        <v>2024</v>
      </c>
      <c r="C6" s="19">
        <f t="shared" si="1"/>
        <v>82058</v>
      </c>
      <c r="D6" s="19">
        <f t="shared" si="1"/>
        <v>46</v>
      </c>
      <c r="E6" s="19">
        <f t="shared" si="1"/>
        <v>17</v>
      </c>
      <c r="F6" s="19">
        <f t="shared" si="1"/>
        <v>1</v>
      </c>
      <c r="G6" s="19">
        <f t="shared" si="1"/>
        <v>0</v>
      </c>
      <c r="H6" s="19" t="str">
        <f t="shared" si="1"/>
        <v>茨城県　石岡市</v>
      </c>
      <c r="I6" s="19" t="str">
        <f t="shared" si="1"/>
        <v>法適用</v>
      </c>
      <c r="J6" s="19" t="str">
        <f t="shared" si="1"/>
        <v>下水道事業</v>
      </c>
      <c r="K6" s="19" t="str">
        <f t="shared" si="1"/>
        <v>公共下水道</v>
      </c>
      <c r="L6" s="19" t="str">
        <f t="shared" si="1"/>
        <v>Bd1</v>
      </c>
      <c r="M6" s="19" t="str">
        <f t="shared" si="1"/>
        <v>非設置</v>
      </c>
      <c r="N6" s="23" t="str">
        <f t="shared" si="1"/>
        <v>-</v>
      </c>
      <c r="O6" s="23">
        <f t="shared" si="1"/>
        <v>68.150000000000006</v>
      </c>
      <c r="P6" s="23">
        <f t="shared" si="1"/>
        <v>46.54</v>
      </c>
      <c r="Q6" s="23">
        <f t="shared" si="1"/>
        <v>87.65</v>
      </c>
      <c r="R6" s="23">
        <f t="shared" si="1"/>
        <v>2750</v>
      </c>
      <c r="S6" s="23">
        <f t="shared" si="1"/>
        <v>69937</v>
      </c>
      <c r="T6" s="23">
        <f t="shared" si="1"/>
        <v>215.53</v>
      </c>
      <c r="U6" s="23">
        <f t="shared" si="1"/>
        <v>324.49</v>
      </c>
      <c r="V6" s="23">
        <f t="shared" si="1"/>
        <v>32371</v>
      </c>
      <c r="W6" s="23">
        <f t="shared" si="1"/>
        <v>10.84</v>
      </c>
      <c r="X6" s="23">
        <f t="shared" si="1"/>
        <v>2986.25</v>
      </c>
      <c r="Y6" s="27">
        <f t="shared" ref="Y6:AH6" si="2">IF(Y7="",NA(),Y7)</f>
        <v>107.36</v>
      </c>
      <c r="Z6" s="27">
        <f t="shared" si="2"/>
        <v>134.13999999999999</v>
      </c>
      <c r="AA6" s="27">
        <f t="shared" si="2"/>
        <v>102.12</v>
      </c>
      <c r="AB6" s="27">
        <f t="shared" si="2"/>
        <v>110.94</v>
      </c>
      <c r="AC6" s="27">
        <f t="shared" si="2"/>
        <v>117.84</v>
      </c>
      <c r="AD6" s="27">
        <f t="shared" si="2"/>
        <v>107.85</v>
      </c>
      <c r="AE6" s="27">
        <f t="shared" si="2"/>
        <v>108.04</v>
      </c>
      <c r="AF6" s="27">
        <f t="shared" si="2"/>
        <v>107.49</v>
      </c>
      <c r="AG6" s="27">
        <f t="shared" si="2"/>
        <v>107.64</v>
      </c>
      <c r="AH6" s="27">
        <f t="shared" si="2"/>
        <v>106.35</v>
      </c>
      <c r="AI6" s="23" t="str">
        <f>IF(AI7="","",IF(AI7="-","【-】","【"&amp;SUBSTITUTE(TEXT(AI7,"#,##0.00"),"-","△")&amp;"】"))</f>
        <v>【105.36】</v>
      </c>
      <c r="AJ6" s="23">
        <f t="shared" ref="AJ6:AS6" si="3">IF(AJ7="",NA(),AJ7)</f>
        <v>0</v>
      </c>
      <c r="AK6" s="23">
        <f t="shared" si="3"/>
        <v>0</v>
      </c>
      <c r="AL6" s="23">
        <f t="shared" si="3"/>
        <v>0</v>
      </c>
      <c r="AM6" s="23">
        <f t="shared" si="3"/>
        <v>0</v>
      </c>
      <c r="AN6" s="23">
        <f t="shared" si="3"/>
        <v>0</v>
      </c>
      <c r="AO6" s="27">
        <f t="shared" si="3"/>
        <v>4.72</v>
      </c>
      <c r="AP6" s="27">
        <f t="shared" si="3"/>
        <v>4.49</v>
      </c>
      <c r="AQ6" s="27">
        <f t="shared" si="3"/>
        <v>5.41</v>
      </c>
      <c r="AR6" s="27">
        <f t="shared" si="3"/>
        <v>5.61</v>
      </c>
      <c r="AS6" s="27">
        <f t="shared" si="3"/>
        <v>6.26</v>
      </c>
      <c r="AT6" s="23" t="str">
        <f>IF(AT7="","",IF(AT7="-","【-】","【"&amp;SUBSTITUTE(TEXT(AT7,"#,##0.00"),"-","△")&amp;"】"))</f>
        <v>【3.12】</v>
      </c>
      <c r="AU6" s="27">
        <f t="shared" ref="AU6:BD6" si="4">IF(AU7="",NA(),AU7)</f>
        <v>42.03</v>
      </c>
      <c r="AV6" s="27">
        <f t="shared" si="4"/>
        <v>40.81</v>
      </c>
      <c r="AW6" s="27">
        <f t="shared" si="4"/>
        <v>28.98</v>
      </c>
      <c r="AX6" s="27">
        <f t="shared" si="4"/>
        <v>64.61</v>
      </c>
      <c r="AY6" s="27">
        <f t="shared" si="4"/>
        <v>62.87</v>
      </c>
      <c r="AZ6" s="27">
        <f t="shared" si="4"/>
        <v>67.930000000000007</v>
      </c>
      <c r="BA6" s="27">
        <f t="shared" si="4"/>
        <v>68.53</v>
      </c>
      <c r="BB6" s="27">
        <f t="shared" si="4"/>
        <v>69.180000000000007</v>
      </c>
      <c r="BC6" s="27">
        <f t="shared" si="4"/>
        <v>76.319999999999993</v>
      </c>
      <c r="BD6" s="27">
        <f t="shared" si="4"/>
        <v>80.33</v>
      </c>
      <c r="BE6" s="23" t="str">
        <f>IF(BE7="","",IF(BE7="-","【-】","【"&amp;SUBSTITUTE(TEXT(BE7,"#,##0.00"),"-","△")&amp;"】"))</f>
        <v>【82.75】</v>
      </c>
      <c r="BF6" s="23">
        <f t="shared" ref="BF6:BO6" si="5">IF(BF7="",NA(),BF7)</f>
        <v>0</v>
      </c>
      <c r="BG6" s="23">
        <f t="shared" si="5"/>
        <v>0</v>
      </c>
      <c r="BH6" s="23">
        <f t="shared" si="5"/>
        <v>0</v>
      </c>
      <c r="BI6" s="23">
        <f t="shared" si="5"/>
        <v>0</v>
      </c>
      <c r="BJ6" s="23">
        <f t="shared" si="5"/>
        <v>0</v>
      </c>
      <c r="BK6" s="27">
        <f t="shared" si="5"/>
        <v>857.88</v>
      </c>
      <c r="BL6" s="27">
        <f t="shared" si="5"/>
        <v>825.1</v>
      </c>
      <c r="BM6" s="27">
        <f t="shared" si="5"/>
        <v>789.87</v>
      </c>
      <c r="BN6" s="27">
        <f t="shared" si="5"/>
        <v>749.43</v>
      </c>
      <c r="BO6" s="27">
        <f t="shared" si="5"/>
        <v>698.04</v>
      </c>
      <c r="BP6" s="23" t="str">
        <f>IF(BP7="","",IF(BP7="-","【-】","【"&amp;SUBSTITUTE(TEXT(BP7,"#,##0.00"),"-","△")&amp;"】"))</f>
        <v>【602.56】</v>
      </c>
      <c r="BQ6" s="27">
        <f t="shared" ref="BQ6:BZ6" si="6">IF(BQ7="",NA(),BQ7)</f>
        <v>91.1</v>
      </c>
      <c r="BR6" s="27">
        <f t="shared" si="6"/>
        <v>97.51</v>
      </c>
      <c r="BS6" s="27">
        <f t="shared" si="6"/>
        <v>97.11</v>
      </c>
      <c r="BT6" s="27">
        <f t="shared" si="6"/>
        <v>96.64</v>
      </c>
      <c r="BU6" s="27">
        <f t="shared" si="6"/>
        <v>96.52</v>
      </c>
      <c r="BV6" s="27">
        <f t="shared" si="6"/>
        <v>94.97</v>
      </c>
      <c r="BW6" s="27">
        <f t="shared" si="6"/>
        <v>97.07</v>
      </c>
      <c r="BX6" s="27">
        <f t="shared" si="6"/>
        <v>98.06</v>
      </c>
      <c r="BY6" s="27">
        <f t="shared" si="6"/>
        <v>98.46</v>
      </c>
      <c r="BZ6" s="27">
        <f t="shared" si="6"/>
        <v>97.98</v>
      </c>
      <c r="CA6" s="23" t="str">
        <f>IF(CA7="","",IF(CA7="-","【-】","【"&amp;SUBSTITUTE(TEXT(CA7,"#,##0.00"),"-","△")&amp;"】"))</f>
        <v>【97.94】</v>
      </c>
      <c r="CB6" s="27">
        <f t="shared" ref="CB6:CK6" si="7">IF(CB7="",NA(),CB7)</f>
        <v>159.94999999999999</v>
      </c>
      <c r="CC6" s="27">
        <f t="shared" si="7"/>
        <v>150</v>
      </c>
      <c r="CD6" s="27">
        <f t="shared" si="7"/>
        <v>150.09</v>
      </c>
      <c r="CE6" s="27">
        <f t="shared" si="7"/>
        <v>150.72999999999999</v>
      </c>
      <c r="CF6" s="27">
        <f t="shared" si="7"/>
        <v>151.1</v>
      </c>
      <c r="CG6" s="27">
        <f t="shared" si="7"/>
        <v>159.49</v>
      </c>
      <c r="CH6" s="27">
        <f t="shared" si="7"/>
        <v>157.81</v>
      </c>
      <c r="CI6" s="27">
        <f t="shared" si="7"/>
        <v>157.37</v>
      </c>
      <c r="CJ6" s="27">
        <f t="shared" si="7"/>
        <v>157.44999999999999</v>
      </c>
      <c r="CK6" s="27">
        <f t="shared" si="7"/>
        <v>159.75</v>
      </c>
      <c r="CL6" s="23" t="str">
        <f>IF(CL7="","",IF(CL7="-","【-】","【"&amp;SUBSTITUTE(TEXT(CL7,"#,##0.00"),"-","△")&amp;"】"))</f>
        <v>【140.98】</v>
      </c>
      <c r="CM6" s="27">
        <f t="shared" ref="CM6:CV6" si="8">IF(CM7="",NA(),CM7)</f>
        <v>28.77</v>
      </c>
      <c r="CN6" s="27">
        <f t="shared" si="8"/>
        <v>28.77</v>
      </c>
      <c r="CO6" s="27">
        <f t="shared" si="8"/>
        <v>36.53</v>
      </c>
      <c r="CP6" s="27">
        <f t="shared" si="8"/>
        <v>39.35</v>
      </c>
      <c r="CQ6" s="27">
        <f t="shared" si="8"/>
        <v>41.5</v>
      </c>
      <c r="CR6" s="27">
        <f t="shared" si="8"/>
        <v>65.28</v>
      </c>
      <c r="CS6" s="27">
        <f t="shared" si="8"/>
        <v>64.92</v>
      </c>
      <c r="CT6" s="27">
        <f t="shared" si="8"/>
        <v>64.14</v>
      </c>
      <c r="CU6" s="27">
        <f t="shared" si="8"/>
        <v>63.71</v>
      </c>
      <c r="CV6" s="27">
        <f t="shared" si="8"/>
        <v>64.95</v>
      </c>
      <c r="CW6" s="23" t="str">
        <f>IF(CW7="","",IF(CW7="-","【-】","【"&amp;SUBSTITUTE(TEXT(CW7,"#,##0.00"),"-","△")&amp;"】"))</f>
        <v>【60.13】</v>
      </c>
      <c r="CX6" s="27">
        <f t="shared" ref="CX6:DG6" si="9">IF(CX7="",NA(),CX7)</f>
        <v>92.97</v>
      </c>
      <c r="CY6" s="27">
        <f t="shared" si="9"/>
        <v>93.12</v>
      </c>
      <c r="CZ6" s="27">
        <f t="shared" si="9"/>
        <v>92.94</v>
      </c>
      <c r="DA6" s="27">
        <f t="shared" si="9"/>
        <v>93</v>
      </c>
      <c r="DB6" s="27">
        <f t="shared" si="9"/>
        <v>94.2</v>
      </c>
      <c r="DC6" s="27">
        <f t="shared" si="9"/>
        <v>92.72</v>
      </c>
      <c r="DD6" s="27">
        <f t="shared" si="9"/>
        <v>92.88</v>
      </c>
      <c r="DE6" s="27">
        <f t="shared" si="9"/>
        <v>92.9</v>
      </c>
      <c r="DF6" s="27">
        <f t="shared" si="9"/>
        <v>92.89</v>
      </c>
      <c r="DG6" s="27">
        <f t="shared" si="9"/>
        <v>93.08</v>
      </c>
      <c r="DH6" s="23" t="str">
        <f>IF(DH7="","",IF(DH7="-","【-】","【"&amp;SUBSTITUTE(TEXT(DH7,"#,##0.00"),"-","△")&amp;"】"))</f>
        <v>【96.00】</v>
      </c>
      <c r="DI6" s="27">
        <f t="shared" ref="DI6:DR6" si="10">IF(DI7="",NA(),DI7)</f>
        <v>4.66</v>
      </c>
      <c r="DJ6" s="27">
        <f t="shared" si="10"/>
        <v>7.06</v>
      </c>
      <c r="DK6" s="27">
        <f t="shared" si="10"/>
        <v>11.72</v>
      </c>
      <c r="DL6" s="27">
        <f t="shared" si="10"/>
        <v>15.48</v>
      </c>
      <c r="DM6" s="27">
        <f t="shared" si="10"/>
        <v>18.809999999999999</v>
      </c>
      <c r="DN6" s="27">
        <f t="shared" si="10"/>
        <v>23.79</v>
      </c>
      <c r="DO6" s="27">
        <f t="shared" si="10"/>
        <v>25.66</v>
      </c>
      <c r="DP6" s="27">
        <f t="shared" si="10"/>
        <v>27.46</v>
      </c>
      <c r="DQ6" s="27">
        <f t="shared" si="10"/>
        <v>29.93</v>
      </c>
      <c r="DR6" s="27">
        <f t="shared" si="10"/>
        <v>31.89</v>
      </c>
      <c r="DS6" s="23" t="str">
        <f>IF(DS7="","",IF(DS7="-","【-】","【"&amp;SUBSTITUTE(TEXT(DS7,"#,##0.00"),"-","△")&amp;"】"))</f>
        <v>【42.20】</v>
      </c>
      <c r="DT6" s="23">
        <f t="shared" ref="DT6:EC6" si="11">IF(DT7="",NA(),DT7)</f>
        <v>0</v>
      </c>
      <c r="DU6" s="23">
        <f t="shared" si="11"/>
        <v>0</v>
      </c>
      <c r="DV6" s="23">
        <f t="shared" si="11"/>
        <v>0</v>
      </c>
      <c r="DW6" s="23">
        <f t="shared" si="11"/>
        <v>0</v>
      </c>
      <c r="DX6" s="23">
        <f t="shared" si="11"/>
        <v>0</v>
      </c>
      <c r="DY6" s="27">
        <f t="shared" si="11"/>
        <v>1.22</v>
      </c>
      <c r="DZ6" s="27">
        <f t="shared" si="11"/>
        <v>1.61</v>
      </c>
      <c r="EA6" s="27">
        <f t="shared" si="11"/>
        <v>2.08</v>
      </c>
      <c r="EB6" s="27">
        <f t="shared" si="11"/>
        <v>2.74</v>
      </c>
      <c r="EC6" s="27">
        <f t="shared" si="11"/>
        <v>3.24</v>
      </c>
      <c r="ED6" s="23" t="str">
        <f>IF(ED7="","",IF(ED7="-","【-】","【"&amp;SUBSTITUTE(TEXT(ED7,"#,##0.00"),"-","△")&amp;"】"))</f>
        <v>【9.46】</v>
      </c>
      <c r="EE6" s="23">
        <f t="shared" ref="EE6:EN6" si="12">IF(EE7="",NA(),EE7)</f>
        <v>0</v>
      </c>
      <c r="EF6" s="27">
        <f t="shared" si="12"/>
        <v>0.37</v>
      </c>
      <c r="EG6" s="23">
        <f t="shared" si="12"/>
        <v>0</v>
      </c>
      <c r="EH6" s="23">
        <f t="shared" si="12"/>
        <v>0</v>
      </c>
      <c r="EI6" s="23">
        <f t="shared" si="12"/>
        <v>0</v>
      </c>
      <c r="EJ6" s="27">
        <f t="shared" si="12"/>
        <v>0.09</v>
      </c>
      <c r="EK6" s="27">
        <f t="shared" si="12"/>
        <v>0.17</v>
      </c>
      <c r="EL6" s="27">
        <f t="shared" si="12"/>
        <v>0.13</v>
      </c>
      <c r="EM6" s="27">
        <f t="shared" si="12"/>
        <v>0.06</v>
      </c>
      <c r="EN6" s="27">
        <f t="shared" si="12"/>
        <v>0.08</v>
      </c>
      <c r="EO6" s="23" t="str">
        <f>IF(EO7="","",IF(EO7="-","【-】","【"&amp;SUBSTITUTE(TEXT(EO7,"#,##0.00"),"-","△")&amp;"】"))</f>
        <v>【0.19】</v>
      </c>
    </row>
    <row r="7" spans="1:148" s="13" customFormat="1" x14ac:dyDescent="0.15">
      <c r="A7" s="14"/>
      <c r="B7" s="20">
        <v>2024</v>
      </c>
      <c r="C7" s="20">
        <v>82058</v>
      </c>
      <c r="D7" s="20">
        <v>46</v>
      </c>
      <c r="E7" s="20">
        <v>17</v>
      </c>
      <c r="F7" s="20">
        <v>1</v>
      </c>
      <c r="G7" s="20">
        <v>0</v>
      </c>
      <c r="H7" s="20" t="s">
        <v>95</v>
      </c>
      <c r="I7" s="20" t="s">
        <v>96</v>
      </c>
      <c r="J7" s="20" t="s">
        <v>97</v>
      </c>
      <c r="K7" s="20" t="s">
        <v>98</v>
      </c>
      <c r="L7" s="20" t="s">
        <v>99</v>
      </c>
      <c r="M7" s="20" t="s">
        <v>100</v>
      </c>
      <c r="N7" s="24" t="s">
        <v>101</v>
      </c>
      <c r="O7" s="24">
        <v>68.150000000000006</v>
      </c>
      <c r="P7" s="24">
        <v>46.54</v>
      </c>
      <c r="Q7" s="24">
        <v>87.65</v>
      </c>
      <c r="R7" s="24">
        <v>2750</v>
      </c>
      <c r="S7" s="24">
        <v>69937</v>
      </c>
      <c r="T7" s="24">
        <v>215.53</v>
      </c>
      <c r="U7" s="24">
        <v>324.49</v>
      </c>
      <c r="V7" s="24">
        <v>32371</v>
      </c>
      <c r="W7" s="24">
        <v>10.84</v>
      </c>
      <c r="X7" s="24">
        <v>2986.25</v>
      </c>
      <c r="Y7" s="24">
        <v>107.36</v>
      </c>
      <c r="Z7" s="24">
        <v>134.13999999999999</v>
      </c>
      <c r="AA7" s="24">
        <v>102.12</v>
      </c>
      <c r="AB7" s="24">
        <v>110.94</v>
      </c>
      <c r="AC7" s="24">
        <v>117.84</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42.03</v>
      </c>
      <c r="AV7" s="24">
        <v>40.81</v>
      </c>
      <c r="AW7" s="24">
        <v>28.98</v>
      </c>
      <c r="AX7" s="24">
        <v>64.61</v>
      </c>
      <c r="AY7" s="24">
        <v>62.87</v>
      </c>
      <c r="AZ7" s="24">
        <v>67.930000000000007</v>
      </c>
      <c r="BA7" s="24">
        <v>68.53</v>
      </c>
      <c r="BB7" s="24">
        <v>69.180000000000007</v>
      </c>
      <c r="BC7" s="24">
        <v>76.319999999999993</v>
      </c>
      <c r="BD7" s="24">
        <v>80.33</v>
      </c>
      <c r="BE7" s="24">
        <v>82.75</v>
      </c>
      <c r="BF7" s="24">
        <v>0</v>
      </c>
      <c r="BG7" s="24">
        <v>0</v>
      </c>
      <c r="BH7" s="24">
        <v>0</v>
      </c>
      <c r="BI7" s="24">
        <v>0</v>
      </c>
      <c r="BJ7" s="24">
        <v>0</v>
      </c>
      <c r="BK7" s="24">
        <v>857.88</v>
      </c>
      <c r="BL7" s="24">
        <v>825.1</v>
      </c>
      <c r="BM7" s="24">
        <v>789.87</v>
      </c>
      <c r="BN7" s="24">
        <v>749.43</v>
      </c>
      <c r="BO7" s="24">
        <v>698.04</v>
      </c>
      <c r="BP7" s="24">
        <v>602.55999999999995</v>
      </c>
      <c r="BQ7" s="24">
        <v>91.1</v>
      </c>
      <c r="BR7" s="24">
        <v>97.51</v>
      </c>
      <c r="BS7" s="24">
        <v>97.11</v>
      </c>
      <c r="BT7" s="24">
        <v>96.64</v>
      </c>
      <c r="BU7" s="24">
        <v>96.52</v>
      </c>
      <c r="BV7" s="24">
        <v>94.97</v>
      </c>
      <c r="BW7" s="24">
        <v>97.07</v>
      </c>
      <c r="BX7" s="24">
        <v>98.06</v>
      </c>
      <c r="BY7" s="24">
        <v>98.46</v>
      </c>
      <c r="BZ7" s="24">
        <v>97.98</v>
      </c>
      <c r="CA7" s="24">
        <v>97.94</v>
      </c>
      <c r="CB7" s="24">
        <v>159.94999999999999</v>
      </c>
      <c r="CC7" s="24">
        <v>150</v>
      </c>
      <c r="CD7" s="24">
        <v>150.09</v>
      </c>
      <c r="CE7" s="24">
        <v>150.72999999999999</v>
      </c>
      <c r="CF7" s="24">
        <v>151.1</v>
      </c>
      <c r="CG7" s="24">
        <v>159.49</v>
      </c>
      <c r="CH7" s="24">
        <v>157.81</v>
      </c>
      <c r="CI7" s="24">
        <v>157.37</v>
      </c>
      <c r="CJ7" s="24">
        <v>157.44999999999999</v>
      </c>
      <c r="CK7" s="24">
        <v>159.75</v>
      </c>
      <c r="CL7" s="24">
        <v>140.97999999999999</v>
      </c>
      <c r="CM7" s="24">
        <v>28.77</v>
      </c>
      <c r="CN7" s="24">
        <v>28.77</v>
      </c>
      <c r="CO7" s="24">
        <v>36.53</v>
      </c>
      <c r="CP7" s="24">
        <v>39.35</v>
      </c>
      <c r="CQ7" s="24">
        <v>41.5</v>
      </c>
      <c r="CR7" s="24">
        <v>65.28</v>
      </c>
      <c r="CS7" s="24">
        <v>64.92</v>
      </c>
      <c r="CT7" s="24">
        <v>64.14</v>
      </c>
      <c r="CU7" s="24">
        <v>63.71</v>
      </c>
      <c r="CV7" s="24">
        <v>64.95</v>
      </c>
      <c r="CW7" s="24">
        <v>60.13</v>
      </c>
      <c r="CX7" s="24">
        <v>92.97</v>
      </c>
      <c r="CY7" s="24">
        <v>93.12</v>
      </c>
      <c r="CZ7" s="24">
        <v>92.94</v>
      </c>
      <c r="DA7" s="24">
        <v>93</v>
      </c>
      <c r="DB7" s="24">
        <v>94.2</v>
      </c>
      <c r="DC7" s="24">
        <v>92.72</v>
      </c>
      <c r="DD7" s="24">
        <v>92.88</v>
      </c>
      <c r="DE7" s="24">
        <v>92.9</v>
      </c>
      <c r="DF7" s="24">
        <v>92.89</v>
      </c>
      <c r="DG7" s="24">
        <v>93.08</v>
      </c>
      <c r="DH7" s="24">
        <v>96</v>
      </c>
      <c r="DI7" s="24">
        <v>4.66</v>
      </c>
      <c r="DJ7" s="24">
        <v>7.06</v>
      </c>
      <c r="DK7" s="24">
        <v>11.72</v>
      </c>
      <c r="DL7" s="24">
        <v>15.48</v>
      </c>
      <c r="DM7" s="24">
        <v>18.809999999999999</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0.37</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2025-12-23T05:57:38Z</dcterms:created>
  <dcterms:modified xsi:type="dcterms:W3CDTF">2026-02-26T06:47:07Z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2026-01-28T08:40:56Z</vt:filetime>
  </property>
</Properties>
</file>