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FCE82936-A409-4BF6-9454-5293097BE17C}" xr6:coauthVersionLast="47" xr6:coauthVersionMax="47" xr10:uidLastSave="{00000000-0000-0000-0000-000000000000}"/>
  <workbookProtection workbookAlgorithmName="SHA-512" workbookHashValue="Exbzvu/jJ2BJK8AjPP50zkmxC7v4DEoEyMX0l5Df9/h/QNnzRXUjlZr5ncgcwTMyJ5tDpAr/KGOn8kgWievmqQ==" workbookSaltValue="34339YP/ozoRX80fpPS/n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P10" i="4" s="1"/>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I10" i="4"/>
  <c r="BB8" i="4"/>
  <c r="AL8" i="4"/>
  <c r="AD8" i="4"/>
  <c r="W8" i="4"/>
  <c r="P8" i="4"/>
  <c r="B8" i="4"/>
  <c r="B6" i="4"/>
</calcChain>
</file>

<file path=xl/sharedStrings.xml><?xml version="1.0" encoding="utf-8"?>
<sst xmlns="http://schemas.openxmlformats.org/spreadsheetml/2006/main" count="319" uniqueCount="114">
  <si>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</si>
  <si>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</si>
  <si>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</si>
  <si>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</si>
  <si>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</si>
  <si>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</si>
  <si>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</si>
  <si>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</si>
  <si>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</si>
  <si>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</si>
  <si>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</si>
  <si>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</si>
  <si>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</si>
  <si>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茨城県　古河市</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</si>
  <si>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</si>
  <si>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</si>
  <si>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</si>
  <si>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</si>
  <si>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</si>
  <si>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</si>
  <si>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</si>
  <si>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</si>
  <si>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</si>
  <si>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</si>
  <si>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</si>
  <si>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</si>
  <si>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</si>
  <si>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</si>
  <si>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</si>
  <si>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</si>
  <si>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</si>
  <si>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</si>
  <si>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</si>
  <si>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</si>
  <si>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</si>
  <si>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</si>
  <si>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</si>
  <si>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</si>
  <si>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</si>
  <si>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</si>
  <si>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</si>
  <si>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</si>
  <si>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</si>
  <si>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</si>
  <si>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</si>
  <si>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</si>
  <si>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</si>
  <si>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</si>
  <si>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</si>
  <si>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</si>
  <si>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</si>
  <si>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</si>
  <si>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</si>
  <si>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</si>
  <si>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</si>
  <si>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</si>
  <si>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</si>
  <si>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</si>
  <si>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</si>
  <si>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</si>
  <si>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</si>
  <si>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</si>
  <si>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</si>
  <si>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</si>
  <si>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</si>
  <si>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</si>
  <si>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</si>
  <si>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</si>
  <si>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</si>
  <si>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</si>
  <si>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</si>
  <si>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</si>
  <si>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</si>
  <si>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</si>
  <si>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</si>
  <si>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</si>
  <si>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</si>
  <si>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</si>
  <si>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</si>
  <si>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</si>
  <si>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</si>
  <si>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</si>
  <si>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</si>
  <si>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</si>
  <si>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</si>
  <si>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</si>
  <si>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</si>
  <si>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</si>
  <si>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</si>
  <si>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</si>
  <si>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</si>
  <si>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</si>
  <si>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</si>
  <si>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</si>
  <si>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</si>
  <si>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</si>
  <si>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</si>
  <si>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</si>
  <si>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</si>
  <si>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</si>
  <si>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</si>
  <si>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</si>
  <si>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</si>
  <si>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</si>
  <si>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</si>
  <si>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</si>
  <si>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</si>
  <si>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</si>
  <si>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</si>
  <si>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</si>
  <si>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</si>
  <si>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①経常収支比率は、100％を超えており、類似団体と比較しても0.25ポイント上回っている。しかし、経常収益の約4割を一般会計補助金で賄っているため、使用料収入の確保や維持管理費の縮減に努めていく。
②累積欠損比率は、累積欠損金は生じていない。
③流動比率は、類似団体と比較して23.99ポイント下回っている。支払い能力を高めるため、収益の確保と経費の縮減に努めていく。
④企業債残高対事業規模比率は、類似団体と比較して784.01ポイントと大きく下回っており、余裕のある規模となっている。
⑤経費回収率は、類似団体と比較して18.18ポイント上回っている。今後も収益の確保と効率的な維持管理による経費の縮減に努めていく。
⑥汚水処理原価は、類似団体より61.46ポイント下回っており、比較的良い結果と言える。⑤と関連するものであり、引き続き経費縮減に努めていく。
⑦施設利用率は、類似団体より下回っているものの、1.93ポイントと差は僅かである。
⑧水洗化率は、類似団体と比較して7.29ポイント下回っている。水洗化率向上に向け接続促進に努めていく。</t>
    <rPh sb="1" eb="3">
      <t>ケイジョウ</t>
    </rPh>
    <rPh sb="3" eb="5">
      <t>シュウシ</t>
    </rPh>
    <rPh sb="5" eb="7">
      <t>ヒリツ</t>
    </rPh>
    <rPh sb="101" eb="103">
      <t>ルイセキ</t>
    </rPh>
    <rPh sb="103" eb="105">
      <t>ケッソン</t>
    </rPh>
    <rPh sb="105" eb="107">
      <t>ヒリツ</t>
    </rPh>
    <rPh sb="125" eb="127">
      <t>リュウドウ</t>
    </rPh>
    <rPh sb="127" eb="129">
      <t>ヒリツ</t>
    </rPh>
    <rPh sb="189" eb="191">
      <t>キギョウ</t>
    </rPh>
    <rPh sb="191" eb="192">
      <t>サイ</t>
    </rPh>
    <rPh sb="192" eb="193">
      <t>ザン</t>
    </rPh>
    <rPh sb="193" eb="194">
      <t>タカ</t>
    </rPh>
    <rPh sb="194" eb="195">
      <t>ツイ</t>
    </rPh>
    <rPh sb="195" eb="197">
      <t>ジギョウ</t>
    </rPh>
    <rPh sb="197" eb="199">
      <t>キボ</t>
    </rPh>
    <rPh sb="199" eb="201">
      <t>ヒリツ</t>
    </rPh>
    <rPh sb="233" eb="235">
      <t>ヨユウ</t>
    </rPh>
    <rPh sb="250" eb="252">
      <t>ケイヒ</t>
    </rPh>
    <rPh sb="252" eb="254">
      <t>カイシュウ</t>
    </rPh>
    <rPh sb="254" eb="255">
      <t>リツ</t>
    </rPh>
    <rPh sb="291" eb="294">
      <t>コウリツテキ</t>
    </rPh>
    <rPh sb="317" eb="319">
      <t>オスイ</t>
    </rPh>
    <rPh sb="319" eb="321">
      <t>ショリ</t>
    </rPh>
    <rPh sb="321" eb="323">
      <t>ゲンカ</t>
    </rPh>
    <rPh sb="389" eb="391">
      <t>シセツ</t>
    </rPh>
    <rPh sb="391" eb="393">
      <t>リヨウ</t>
    </rPh>
    <rPh sb="393" eb="394">
      <t>リツ</t>
    </rPh>
    <rPh sb="432" eb="435">
      <t>スイセンカ</t>
    </rPh>
    <rPh sb="435" eb="436">
      <t>リツ</t>
    </rPh>
    <phoneticPr fontId="1"/>
  </si>
  <si>
    <t>①有形固定資産減価償却率は、法適用初年度ということもあるが、類似団体と比較しても低い水準となっている。
②管渠老朽化率は、耐用年数に達した管渠は無いが、将来的に改築更新時期を迎える管渠が増加すると考えられるため、予防保全のための修繕や事業費の平準化を図っていく。
③管渠改善率は、②と関連し、将来的に老朽化した管渠の更新が必要になってくるため、最適整備構想や広域化共同化計画に基づき改善を図っていく。</t>
    <rPh sb="1" eb="3">
      <t>ユウケイ</t>
    </rPh>
    <rPh sb="3" eb="5">
      <t>コテイ</t>
    </rPh>
    <rPh sb="5" eb="7">
      <t>シサン</t>
    </rPh>
    <rPh sb="7" eb="9">
      <t>ゲンカ</t>
    </rPh>
    <rPh sb="9" eb="11">
      <t>ショウキャク</t>
    </rPh>
    <rPh sb="11" eb="12">
      <t>リツ</t>
    </rPh>
    <rPh sb="55" eb="57">
      <t>カンキョ</t>
    </rPh>
    <rPh sb="57" eb="60">
      <t>ロウキュウカ</t>
    </rPh>
    <rPh sb="60" eb="61">
      <t>リツ</t>
    </rPh>
    <rPh sb="136" eb="138">
      <t>カンキョ</t>
    </rPh>
    <rPh sb="138" eb="140">
      <t>カイゼン</t>
    </rPh>
    <rPh sb="140" eb="141">
      <t>リツ</t>
    </rPh>
    <phoneticPr fontId="1"/>
  </si>
  <si>
    <t>　農業集落排水事業については、令和6年度に公営企業会計へ移行したことにより、前年度との比較は無しとする。
　類似団体との比較では概ね良好な数値となっているが、収入については一般会計補助金によるところも大きいため、今後も継続的に啓発活動を実施し、接続率向上を図る必要がある。
　また、将来的には施設の老朽化による改築更新費用の増加が見込まれることから、段階的に公共下水道との統合を進め、更新費用や維持管理費の縮減を図っていく。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</si>
</sst>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B0-4743-B895-9D6CA04B17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B6B0-4743-B895-9D6CA04B17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50.41</c:v>
                </c:pt>
              </c:numCache>
            </c:numRef>
          </c:val>
          <c:extLst>
            <c:ext xmlns:c16="http://schemas.microsoft.com/office/drawing/2014/chart" uri="{C3380CC4-5D6E-409C-BE32-E72D297353CC}">
              <c16:uniqueId val="{00000000-B74A-45B8-B925-183AB272A9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B74A-45B8-B925-183AB272A9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82.76</c:v>
                </c:pt>
              </c:numCache>
            </c:numRef>
          </c:val>
          <c:extLst>
            <c:ext xmlns:c16="http://schemas.microsoft.com/office/drawing/2014/chart" uri="{C3380CC4-5D6E-409C-BE32-E72D297353CC}">
              <c16:uniqueId val="{00000000-43F7-4941-8C1F-C571236436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43F7-4941-8C1F-C571236436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103.29</c:v>
                </c:pt>
              </c:numCache>
            </c:numRef>
          </c:val>
          <c:extLst>
            <c:ext xmlns:c16="http://schemas.microsoft.com/office/drawing/2014/chart" uri="{C3380CC4-5D6E-409C-BE32-E72D297353CC}">
              <c16:uniqueId val="{00000000-465A-43C0-BF3F-EB86519D58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465A-43C0-BF3F-EB86519D58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3.44</c:v>
                </c:pt>
              </c:numCache>
            </c:numRef>
          </c:val>
          <c:extLst>
            <c:ext xmlns:c16="http://schemas.microsoft.com/office/drawing/2014/chart" uri="{C3380CC4-5D6E-409C-BE32-E72D297353CC}">
              <c16:uniqueId val="{00000000-E081-49C1-866D-4A3FB401CD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E081-49C1-866D-4A3FB401CD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D6C-4286-BED9-FBA66335ED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0D6C-4286-BED9-FBA66335ED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75-4399-B4EA-9A17BDFCFBF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4275-4399-B4EA-9A17BDFCFBF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17.04</c:v>
                </c:pt>
              </c:numCache>
            </c:numRef>
          </c:val>
          <c:extLst>
            <c:ext xmlns:c16="http://schemas.microsoft.com/office/drawing/2014/chart" uri="{C3380CC4-5D6E-409C-BE32-E72D297353CC}">
              <c16:uniqueId val="{00000000-4483-46E1-BF6D-F9996E791E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4483-46E1-BF6D-F9996E791E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12.79</c:v>
                </c:pt>
              </c:numCache>
            </c:numRef>
          </c:val>
          <c:extLst>
            <c:ext xmlns:c16="http://schemas.microsoft.com/office/drawing/2014/chart" uri="{C3380CC4-5D6E-409C-BE32-E72D297353CC}">
              <c16:uniqueId val="{00000000-62EE-4FC3-91DF-43F3011593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62EE-4FC3-91DF-43F3011593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76.59</c:v>
                </c:pt>
              </c:numCache>
            </c:numRef>
          </c:val>
          <c:extLst>
            <c:ext xmlns:c16="http://schemas.microsoft.com/office/drawing/2014/chart" uri="{C3380CC4-5D6E-409C-BE32-E72D297353CC}">
              <c16:uniqueId val="{00000000-E43D-4E66-BDB5-B67089AC20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E43D-4E66-BDB5-B67089AC20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205.88</c:v>
                </c:pt>
              </c:numCache>
            </c:numRef>
          </c:val>
          <c:extLst>
            <c:ext xmlns:c16="http://schemas.microsoft.com/office/drawing/2014/chart" uri="{C3380CC4-5D6E-409C-BE32-E72D297353CC}">
              <c16:uniqueId val="{00000000-D625-4690-964F-8868472599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D625-4690-964F-8868472599A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1" zoomScale="75" zoomScaleNormal="75" workbookViewId="0">
      <selection activeCell="BZ83" sqref="BZ8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茨城県　古河市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3</v>
      </c>
      <c r="C7" s="56"/>
      <c r="D7" s="56"/>
      <c r="E7" s="56"/>
      <c r="F7" s="56"/>
      <c r="G7" s="56"/>
      <c r="H7" s="56"/>
      <c r="I7" s="56" t="s">
        <v>12</v>
      </c>
      <c r="J7" s="56"/>
      <c r="K7" s="56"/>
      <c r="L7" s="56"/>
      <c r="M7" s="56"/>
      <c r="N7" s="56"/>
      <c r="O7" s="56"/>
      <c r="P7" s="56" t="s">
        <v>4</v>
      </c>
      <c r="Q7" s="56"/>
      <c r="R7" s="56"/>
      <c r="S7" s="56"/>
      <c r="T7" s="56"/>
      <c r="U7" s="56"/>
      <c r="V7" s="56"/>
      <c r="W7" s="56" t="s">
        <v>15</v>
      </c>
      <c r="X7" s="56"/>
      <c r="Y7" s="56"/>
      <c r="Z7" s="56"/>
      <c r="AA7" s="56"/>
      <c r="AB7" s="56"/>
      <c r="AC7" s="56"/>
      <c r="AD7" s="56" t="s">
        <v>7</v>
      </c>
      <c r="AE7" s="56"/>
      <c r="AF7" s="56"/>
      <c r="AG7" s="56"/>
      <c r="AH7" s="56"/>
      <c r="AI7" s="56"/>
      <c r="AJ7" s="56"/>
      <c r="AK7" s="3"/>
      <c r="AL7" s="56" t="s">
        <v>17</v>
      </c>
      <c r="AM7" s="56"/>
      <c r="AN7" s="56"/>
      <c r="AO7" s="56"/>
      <c r="AP7" s="56"/>
      <c r="AQ7" s="56"/>
      <c r="AR7" s="56"/>
      <c r="AS7" s="56"/>
      <c r="AT7" s="56" t="s">
        <v>8</v>
      </c>
      <c r="AU7" s="56"/>
      <c r="AV7" s="56"/>
      <c r="AW7" s="56"/>
      <c r="AX7" s="56"/>
      <c r="AY7" s="56"/>
      <c r="AZ7" s="56"/>
      <c r="BA7" s="56"/>
      <c r="BB7" s="56" t="s">
        <v>18</v>
      </c>
      <c r="BC7" s="56"/>
      <c r="BD7" s="56"/>
      <c r="BE7" s="56"/>
      <c r="BF7" s="56"/>
      <c r="BG7" s="56"/>
      <c r="BH7" s="56"/>
      <c r="BI7" s="56"/>
      <c r="BJ7" s="3"/>
      <c r="BK7" s="3"/>
      <c r="BL7" s="67" t="s">
        <v>19</v>
      </c>
      <c r="BM7" s="68"/>
      <c r="BN7" s="68"/>
      <c r="BO7" s="68"/>
      <c r="BP7" s="68"/>
      <c r="BQ7" s="68"/>
      <c r="BR7" s="68"/>
      <c r="BS7" s="68"/>
      <c r="BT7" s="68"/>
      <c r="BU7" s="68"/>
      <c r="BV7" s="68"/>
      <c r="BW7" s="68"/>
      <c r="BX7" s="68"/>
      <c r="BY7" s="69"/>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0">
        <f>データ!S6</f>
        <v>139812</v>
      </c>
      <c r="AM8" s="50"/>
      <c r="AN8" s="50"/>
      <c r="AO8" s="50"/>
      <c r="AP8" s="50"/>
      <c r="AQ8" s="50"/>
      <c r="AR8" s="50"/>
      <c r="AS8" s="50"/>
      <c r="AT8" s="51">
        <f>データ!T6</f>
        <v>123.58</v>
      </c>
      <c r="AU8" s="51"/>
      <c r="AV8" s="51"/>
      <c r="AW8" s="51"/>
      <c r="AX8" s="51"/>
      <c r="AY8" s="51"/>
      <c r="AZ8" s="51"/>
      <c r="BA8" s="51"/>
      <c r="BB8" s="51">
        <f>データ!U6</f>
        <v>1131.3499999999999</v>
      </c>
      <c r="BC8" s="51"/>
      <c r="BD8" s="51"/>
      <c r="BE8" s="51"/>
      <c r="BF8" s="51"/>
      <c r="BG8" s="51"/>
      <c r="BH8" s="51"/>
      <c r="BI8" s="51"/>
      <c r="BJ8" s="3"/>
      <c r="BK8" s="3"/>
      <c r="BL8" s="61" t="s">
        <v>14</v>
      </c>
      <c r="BM8" s="62"/>
      <c r="BN8" s="63" t="s">
        <v>21</v>
      </c>
      <c r="BO8" s="63"/>
      <c r="BP8" s="63"/>
      <c r="BQ8" s="63"/>
      <c r="BR8" s="63"/>
      <c r="BS8" s="63"/>
      <c r="BT8" s="63"/>
      <c r="BU8" s="63"/>
      <c r="BV8" s="63"/>
      <c r="BW8" s="63"/>
      <c r="BX8" s="63"/>
      <c r="BY8" s="64"/>
    </row>
    <row r="9" spans="1:78" ht="18.75" customHeight="1" x14ac:dyDescent="0.15">
      <c r="A9" s="2"/>
      <c r="B9" s="56" t="s">
        <v>22</v>
      </c>
      <c r="C9" s="56"/>
      <c r="D9" s="56"/>
      <c r="E9" s="56"/>
      <c r="F9" s="56"/>
      <c r="G9" s="56"/>
      <c r="H9" s="56"/>
      <c r="I9" s="56" t="s">
        <v>24</v>
      </c>
      <c r="J9" s="56"/>
      <c r="K9" s="56"/>
      <c r="L9" s="56"/>
      <c r="M9" s="56"/>
      <c r="N9" s="56"/>
      <c r="O9" s="56"/>
      <c r="P9" s="56" t="s">
        <v>25</v>
      </c>
      <c r="Q9" s="56"/>
      <c r="R9" s="56"/>
      <c r="S9" s="56"/>
      <c r="T9" s="56"/>
      <c r="U9" s="56"/>
      <c r="V9" s="56"/>
      <c r="W9" s="56" t="s">
        <v>28</v>
      </c>
      <c r="X9" s="56"/>
      <c r="Y9" s="56"/>
      <c r="Z9" s="56"/>
      <c r="AA9" s="56"/>
      <c r="AB9" s="56"/>
      <c r="AC9" s="56"/>
      <c r="AD9" s="56" t="s">
        <v>23</v>
      </c>
      <c r="AE9" s="56"/>
      <c r="AF9" s="56"/>
      <c r="AG9" s="56"/>
      <c r="AH9" s="56"/>
      <c r="AI9" s="56"/>
      <c r="AJ9" s="56"/>
      <c r="AK9" s="3"/>
      <c r="AL9" s="56" t="s">
        <v>30</v>
      </c>
      <c r="AM9" s="56"/>
      <c r="AN9" s="56"/>
      <c r="AO9" s="56"/>
      <c r="AP9" s="56"/>
      <c r="AQ9" s="56"/>
      <c r="AR9" s="56"/>
      <c r="AS9" s="56"/>
      <c r="AT9" s="56" t="s">
        <v>31</v>
      </c>
      <c r="AU9" s="56"/>
      <c r="AV9" s="56"/>
      <c r="AW9" s="56"/>
      <c r="AX9" s="56"/>
      <c r="AY9" s="56"/>
      <c r="AZ9" s="56"/>
      <c r="BA9" s="56"/>
      <c r="BB9" s="56" t="s">
        <v>32</v>
      </c>
      <c r="BC9" s="56"/>
      <c r="BD9" s="56"/>
      <c r="BE9" s="56"/>
      <c r="BF9" s="56"/>
      <c r="BG9" s="56"/>
      <c r="BH9" s="56"/>
      <c r="BI9" s="56"/>
      <c r="BJ9" s="3"/>
      <c r="BK9" s="3"/>
      <c r="BL9" s="57" t="s">
        <v>35</v>
      </c>
      <c r="BM9" s="58"/>
      <c r="BN9" s="59" t="s">
        <v>36</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71.959999999999994</v>
      </c>
      <c r="J10" s="51"/>
      <c r="K10" s="51"/>
      <c r="L10" s="51"/>
      <c r="M10" s="51"/>
      <c r="N10" s="51"/>
      <c r="O10" s="51"/>
      <c r="P10" s="51">
        <f>データ!P6</f>
        <v>8.23</v>
      </c>
      <c r="Q10" s="51"/>
      <c r="R10" s="51"/>
      <c r="S10" s="51"/>
      <c r="T10" s="51"/>
      <c r="U10" s="51"/>
      <c r="V10" s="51"/>
      <c r="W10" s="51">
        <f>データ!Q6</f>
        <v>86.88</v>
      </c>
      <c r="X10" s="51"/>
      <c r="Y10" s="51"/>
      <c r="Z10" s="51"/>
      <c r="AA10" s="51"/>
      <c r="AB10" s="51"/>
      <c r="AC10" s="51"/>
      <c r="AD10" s="50">
        <f>データ!R6</f>
        <v>3190</v>
      </c>
      <c r="AE10" s="50"/>
      <c r="AF10" s="50"/>
      <c r="AG10" s="50"/>
      <c r="AH10" s="50"/>
      <c r="AI10" s="50"/>
      <c r="AJ10" s="50"/>
      <c r="AK10" s="2"/>
      <c r="AL10" s="50">
        <f>データ!V6</f>
        <v>11478</v>
      </c>
      <c r="AM10" s="50"/>
      <c r="AN10" s="50"/>
      <c r="AO10" s="50"/>
      <c r="AP10" s="50"/>
      <c r="AQ10" s="50"/>
      <c r="AR10" s="50"/>
      <c r="AS10" s="50"/>
      <c r="AT10" s="51">
        <f>データ!W6</f>
        <v>7.12</v>
      </c>
      <c r="AU10" s="51"/>
      <c r="AV10" s="51"/>
      <c r="AW10" s="51"/>
      <c r="AX10" s="51"/>
      <c r="AY10" s="51"/>
      <c r="AZ10" s="51"/>
      <c r="BA10" s="51"/>
      <c r="BB10" s="51">
        <f>データ!X6</f>
        <v>1612.08</v>
      </c>
      <c r="BC10" s="51"/>
      <c r="BD10" s="51"/>
      <c r="BE10" s="51"/>
      <c r="BF10" s="51"/>
      <c r="BG10" s="51"/>
      <c r="BH10" s="51"/>
      <c r="BI10" s="51"/>
      <c r="BJ10" s="2"/>
      <c r="BK10" s="2"/>
      <c r="BL10" s="52" t="s">
        <v>38</v>
      </c>
      <c r="BM10" s="53"/>
      <c r="BN10" s="54" t="s">
        <v>39</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27</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111</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43</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112</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113</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Gtkyn8r9H8Sh+Y7hXE2UiFYDsVD0HeRRcpFSfqsiJqCUtxtG3r7d884BbCrOXWBL/SPr1i/aj6PqFBcaABYhYQ==" saltValue="oArA7G34piGElaOwLdopc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34</v>
      </c>
      <c r="C3" s="16" t="s">
        <v>60</v>
      </c>
      <c r="D3" s="16" t="s">
        <v>40</v>
      </c>
      <c r="E3" s="16" t="s">
        <v>6</v>
      </c>
      <c r="F3" s="16" t="s">
        <v>5</v>
      </c>
      <c r="G3" s="16" t="s">
        <v>26</v>
      </c>
      <c r="H3" s="71" t="s">
        <v>61</v>
      </c>
      <c r="I3" s="72"/>
      <c r="J3" s="72"/>
      <c r="K3" s="72"/>
      <c r="L3" s="72"/>
      <c r="M3" s="72"/>
      <c r="N3" s="72"/>
      <c r="O3" s="72"/>
      <c r="P3" s="72"/>
      <c r="Q3" s="72"/>
      <c r="R3" s="72"/>
      <c r="S3" s="72"/>
      <c r="T3" s="72"/>
      <c r="U3" s="72"/>
      <c r="V3" s="72"/>
      <c r="W3" s="72"/>
      <c r="X3" s="73"/>
      <c r="Y3" s="77"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62</v>
      </c>
      <c r="B4" s="17"/>
      <c r="C4" s="17"/>
      <c r="D4" s="17"/>
      <c r="E4" s="17"/>
      <c r="F4" s="17"/>
      <c r="G4" s="17"/>
      <c r="H4" s="74"/>
      <c r="I4" s="75"/>
      <c r="J4" s="75"/>
      <c r="K4" s="75"/>
      <c r="L4" s="75"/>
      <c r="M4" s="75"/>
      <c r="N4" s="75"/>
      <c r="O4" s="75"/>
      <c r="P4" s="75"/>
      <c r="Q4" s="75"/>
      <c r="R4" s="75"/>
      <c r="S4" s="75"/>
      <c r="T4" s="75"/>
      <c r="U4" s="75"/>
      <c r="V4" s="75"/>
      <c r="W4" s="75"/>
      <c r="X4" s="76"/>
      <c r="Y4" s="78" t="s">
        <v>54</v>
      </c>
      <c r="Z4" s="78"/>
      <c r="AA4" s="78"/>
      <c r="AB4" s="78"/>
      <c r="AC4" s="78"/>
      <c r="AD4" s="78"/>
      <c r="AE4" s="78"/>
      <c r="AF4" s="78"/>
      <c r="AG4" s="78"/>
      <c r="AH4" s="78"/>
      <c r="AI4" s="78"/>
      <c r="AJ4" s="78" t="s">
        <v>48</v>
      </c>
      <c r="AK4" s="78"/>
      <c r="AL4" s="78"/>
      <c r="AM4" s="78"/>
      <c r="AN4" s="78"/>
      <c r="AO4" s="78"/>
      <c r="AP4" s="78"/>
      <c r="AQ4" s="78"/>
      <c r="AR4" s="78"/>
      <c r="AS4" s="78"/>
      <c r="AT4" s="78"/>
      <c r="AU4" s="78" t="s">
        <v>29</v>
      </c>
      <c r="AV4" s="78"/>
      <c r="AW4" s="78"/>
      <c r="AX4" s="78"/>
      <c r="AY4" s="78"/>
      <c r="AZ4" s="78"/>
      <c r="BA4" s="78"/>
      <c r="BB4" s="78"/>
      <c r="BC4" s="78"/>
      <c r="BD4" s="78"/>
      <c r="BE4" s="78"/>
      <c r="BF4" s="78" t="s">
        <v>64</v>
      </c>
      <c r="BG4" s="78"/>
      <c r="BH4" s="78"/>
      <c r="BI4" s="78"/>
      <c r="BJ4" s="78"/>
      <c r="BK4" s="78"/>
      <c r="BL4" s="78"/>
      <c r="BM4" s="78"/>
      <c r="BN4" s="78"/>
      <c r="BO4" s="78"/>
      <c r="BP4" s="78"/>
      <c r="BQ4" s="78" t="s">
        <v>16</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15">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15">
      <c r="A6" s="14" t="s">
        <v>95</v>
      </c>
      <c r="B6" s="19">
        <f t="shared" ref="B6:X6" si="1">B7</f>
        <v>2024</v>
      </c>
      <c r="C6" s="19">
        <f t="shared" si="1"/>
        <v>82040</v>
      </c>
      <c r="D6" s="19">
        <f t="shared" si="1"/>
        <v>46</v>
      </c>
      <c r="E6" s="19">
        <f t="shared" si="1"/>
        <v>17</v>
      </c>
      <c r="F6" s="19">
        <f t="shared" si="1"/>
        <v>5</v>
      </c>
      <c r="G6" s="19">
        <f t="shared" si="1"/>
        <v>0</v>
      </c>
      <c r="H6" s="19" t="str">
        <f t="shared" si="1"/>
        <v>茨城県　古河市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71.959999999999994</v>
      </c>
      <c r="P6" s="23">
        <f t="shared" si="1"/>
        <v>8.23</v>
      </c>
      <c r="Q6" s="23">
        <f t="shared" si="1"/>
        <v>86.88</v>
      </c>
      <c r="R6" s="23">
        <f t="shared" si="1"/>
        <v>3190</v>
      </c>
      <c r="S6" s="23">
        <f t="shared" si="1"/>
        <v>139812</v>
      </c>
      <c r="T6" s="23">
        <f t="shared" si="1"/>
        <v>123.58</v>
      </c>
      <c r="U6" s="23">
        <f t="shared" si="1"/>
        <v>1131.3499999999999</v>
      </c>
      <c r="V6" s="23">
        <f t="shared" si="1"/>
        <v>11478</v>
      </c>
      <c r="W6" s="23">
        <f t="shared" si="1"/>
        <v>7.12</v>
      </c>
      <c r="X6" s="23">
        <f t="shared" si="1"/>
        <v>1612.08</v>
      </c>
      <c r="Y6" s="27" t="str">
        <f t="shared" ref="Y6:AH6" si="2">IF(Y7="",NA(),Y7)</f>
        <v>-</v>
      </c>
      <c r="Z6" s="27" t="str">
        <f t="shared" si="2"/>
        <v>-</v>
      </c>
      <c r="AA6" s="27" t="str">
        <f t="shared" si="2"/>
        <v>-</v>
      </c>
      <c r="AB6" s="27" t="str">
        <f t="shared" si="2"/>
        <v>-</v>
      </c>
      <c r="AC6" s="27">
        <f t="shared" si="2"/>
        <v>103.29</v>
      </c>
      <c r="AD6" s="27" t="str">
        <f t="shared" si="2"/>
        <v>-</v>
      </c>
      <c r="AE6" s="27" t="str">
        <f t="shared" si="2"/>
        <v>-</v>
      </c>
      <c r="AF6" s="27" t="str">
        <f t="shared" si="2"/>
        <v>-</v>
      </c>
      <c r="AG6" s="27" t="str">
        <f t="shared" si="2"/>
        <v>-</v>
      </c>
      <c r="AH6" s="27">
        <f t="shared" si="2"/>
        <v>103.04</v>
      </c>
      <c r="AI6" s="23" t="str">
        <f>IF(AI7="","",IF(AI7="-","【-】","【"&amp;SUBSTITUTE(TEXT(AI7,"#,##0.00"),"-","△")&amp;"】"))</f>
        <v>【104.30】</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100.31</v>
      </c>
      <c r="AT6" s="23" t="str">
        <f>IF(AT7="","",IF(AT7="-","【-】","【"&amp;SUBSTITUTE(TEXT(AT7,"#,##0.00"),"-","△")&amp;"】"))</f>
        <v>【102.74】</v>
      </c>
      <c r="AU6" s="27" t="str">
        <f t="shared" ref="AU6:BD6" si="4">IF(AU7="",NA(),AU7)</f>
        <v>-</v>
      </c>
      <c r="AV6" s="27" t="str">
        <f t="shared" si="4"/>
        <v>-</v>
      </c>
      <c r="AW6" s="27" t="str">
        <f t="shared" si="4"/>
        <v>-</v>
      </c>
      <c r="AX6" s="27" t="str">
        <f t="shared" si="4"/>
        <v>-</v>
      </c>
      <c r="AY6" s="27">
        <f t="shared" si="4"/>
        <v>17.04</v>
      </c>
      <c r="AZ6" s="27" t="str">
        <f t="shared" si="4"/>
        <v>-</v>
      </c>
      <c r="BA6" s="27" t="str">
        <f t="shared" si="4"/>
        <v>-</v>
      </c>
      <c r="BB6" s="27" t="str">
        <f t="shared" si="4"/>
        <v>-</v>
      </c>
      <c r="BC6" s="27" t="str">
        <f t="shared" si="4"/>
        <v>-</v>
      </c>
      <c r="BD6" s="27">
        <f t="shared" si="4"/>
        <v>41.03</v>
      </c>
      <c r="BE6" s="23" t="str">
        <f>IF(BE7="","",IF(BE7="-","【-】","【"&amp;SUBSTITUTE(TEXT(BE7,"#,##0.00"),"-","△")&amp;"】"))</f>
        <v>【47.19】</v>
      </c>
      <c r="BF6" s="27" t="str">
        <f t="shared" ref="BF6:BO6" si="5">IF(BF7="",NA(),BF7)</f>
        <v>-</v>
      </c>
      <c r="BG6" s="27" t="str">
        <f t="shared" si="5"/>
        <v>-</v>
      </c>
      <c r="BH6" s="27" t="str">
        <f t="shared" si="5"/>
        <v>-</v>
      </c>
      <c r="BI6" s="27" t="str">
        <f t="shared" si="5"/>
        <v>-</v>
      </c>
      <c r="BJ6" s="27">
        <f t="shared" si="5"/>
        <v>12.79</v>
      </c>
      <c r="BK6" s="27" t="str">
        <f t="shared" si="5"/>
        <v>-</v>
      </c>
      <c r="BL6" s="27" t="str">
        <f t="shared" si="5"/>
        <v>-</v>
      </c>
      <c r="BM6" s="27" t="str">
        <f t="shared" si="5"/>
        <v>-</v>
      </c>
      <c r="BN6" s="27" t="str">
        <f t="shared" si="5"/>
        <v>-</v>
      </c>
      <c r="BO6" s="27">
        <f t="shared" si="5"/>
        <v>796.8</v>
      </c>
      <c r="BP6" s="23" t="str">
        <f>IF(BP7="","",IF(BP7="-","【-】","【"&amp;SUBSTITUTE(TEXT(BP7,"#,##0.00"),"-","△")&amp;"】"))</f>
        <v>【798.10】</v>
      </c>
      <c r="BQ6" s="27" t="str">
        <f t="shared" ref="BQ6:BZ6" si="6">IF(BQ7="",NA(),BQ7)</f>
        <v>-</v>
      </c>
      <c r="BR6" s="27" t="str">
        <f t="shared" si="6"/>
        <v>-</v>
      </c>
      <c r="BS6" s="27" t="str">
        <f t="shared" si="6"/>
        <v>-</v>
      </c>
      <c r="BT6" s="27" t="str">
        <f t="shared" si="6"/>
        <v>-</v>
      </c>
      <c r="BU6" s="27">
        <f t="shared" si="6"/>
        <v>76.59</v>
      </c>
      <c r="BV6" s="27" t="str">
        <f t="shared" si="6"/>
        <v>-</v>
      </c>
      <c r="BW6" s="27" t="str">
        <f t="shared" si="6"/>
        <v>-</v>
      </c>
      <c r="BX6" s="27" t="str">
        <f t="shared" si="6"/>
        <v>-</v>
      </c>
      <c r="BY6" s="27" t="str">
        <f t="shared" si="6"/>
        <v>-</v>
      </c>
      <c r="BZ6" s="27">
        <f t="shared" si="6"/>
        <v>58.41</v>
      </c>
      <c r="CA6" s="23" t="str">
        <f>IF(CA7="","",IF(CA7="-","【-】","【"&amp;SUBSTITUTE(TEXT(CA7,"#,##0.00"),"-","△")&amp;"】"))</f>
        <v>【54.51】</v>
      </c>
      <c r="CB6" s="27" t="str">
        <f t="shared" ref="CB6:CK6" si="7">IF(CB7="",NA(),CB7)</f>
        <v>-</v>
      </c>
      <c r="CC6" s="27" t="str">
        <f t="shared" si="7"/>
        <v>-</v>
      </c>
      <c r="CD6" s="27" t="str">
        <f t="shared" si="7"/>
        <v>-</v>
      </c>
      <c r="CE6" s="27" t="str">
        <f t="shared" si="7"/>
        <v>-</v>
      </c>
      <c r="CF6" s="27">
        <f t="shared" si="7"/>
        <v>205.88</v>
      </c>
      <c r="CG6" s="27" t="str">
        <f t="shared" si="7"/>
        <v>-</v>
      </c>
      <c r="CH6" s="27" t="str">
        <f t="shared" si="7"/>
        <v>-</v>
      </c>
      <c r="CI6" s="27" t="str">
        <f t="shared" si="7"/>
        <v>-</v>
      </c>
      <c r="CJ6" s="27" t="str">
        <f t="shared" si="7"/>
        <v>-</v>
      </c>
      <c r="CK6" s="27">
        <f t="shared" si="7"/>
        <v>267.33999999999997</v>
      </c>
      <c r="CL6" s="23" t="str">
        <f>IF(CL7="","",IF(CL7="-","【-】","【"&amp;SUBSTITUTE(TEXT(CL7,"#,##0.00"),"-","△")&amp;"】"))</f>
        <v>【286.33】</v>
      </c>
      <c r="CM6" s="27" t="str">
        <f t="shared" ref="CM6:CV6" si="8">IF(CM7="",NA(),CM7)</f>
        <v>-</v>
      </c>
      <c r="CN6" s="27" t="str">
        <f t="shared" si="8"/>
        <v>-</v>
      </c>
      <c r="CO6" s="27" t="str">
        <f t="shared" si="8"/>
        <v>-</v>
      </c>
      <c r="CP6" s="27" t="str">
        <f t="shared" si="8"/>
        <v>-</v>
      </c>
      <c r="CQ6" s="27">
        <f t="shared" si="8"/>
        <v>50.41</v>
      </c>
      <c r="CR6" s="27" t="str">
        <f t="shared" si="8"/>
        <v>-</v>
      </c>
      <c r="CS6" s="27" t="str">
        <f t="shared" si="8"/>
        <v>-</v>
      </c>
      <c r="CT6" s="27" t="str">
        <f t="shared" si="8"/>
        <v>-</v>
      </c>
      <c r="CU6" s="27" t="str">
        <f t="shared" si="8"/>
        <v>-</v>
      </c>
      <c r="CV6" s="27">
        <f t="shared" si="8"/>
        <v>52.34</v>
      </c>
      <c r="CW6" s="23" t="str">
        <f>IF(CW7="","",IF(CW7="-","【-】","【"&amp;SUBSTITUTE(TEXT(CW7,"#,##0.00"),"-","△")&amp;"】"))</f>
        <v>【49.92】</v>
      </c>
      <c r="CX6" s="27" t="str">
        <f t="shared" ref="CX6:DG6" si="9">IF(CX7="",NA(),CX7)</f>
        <v>-</v>
      </c>
      <c r="CY6" s="27" t="str">
        <f t="shared" si="9"/>
        <v>-</v>
      </c>
      <c r="CZ6" s="27" t="str">
        <f t="shared" si="9"/>
        <v>-</v>
      </c>
      <c r="DA6" s="27" t="str">
        <f t="shared" si="9"/>
        <v>-</v>
      </c>
      <c r="DB6" s="27">
        <f t="shared" si="9"/>
        <v>82.76</v>
      </c>
      <c r="DC6" s="27" t="str">
        <f t="shared" si="9"/>
        <v>-</v>
      </c>
      <c r="DD6" s="27" t="str">
        <f t="shared" si="9"/>
        <v>-</v>
      </c>
      <c r="DE6" s="27" t="str">
        <f t="shared" si="9"/>
        <v>-</v>
      </c>
      <c r="DF6" s="27" t="str">
        <f t="shared" si="9"/>
        <v>-</v>
      </c>
      <c r="DG6" s="27">
        <f t="shared" si="9"/>
        <v>90.05</v>
      </c>
      <c r="DH6" s="23" t="str">
        <f>IF(DH7="","",IF(DH7="-","【-】","【"&amp;SUBSTITUTE(TEXT(DH7,"#,##0.00"),"-","△")&amp;"】"))</f>
        <v>【87.80】</v>
      </c>
      <c r="DI6" s="27" t="str">
        <f t="shared" ref="DI6:DR6" si="10">IF(DI7="",NA(),DI7)</f>
        <v>-</v>
      </c>
      <c r="DJ6" s="27" t="str">
        <f t="shared" si="10"/>
        <v>-</v>
      </c>
      <c r="DK6" s="27" t="str">
        <f t="shared" si="10"/>
        <v>-</v>
      </c>
      <c r="DL6" s="27" t="str">
        <f t="shared" si="10"/>
        <v>-</v>
      </c>
      <c r="DM6" s="27">
        <f t="shared" si="10"/>
        <v>3.44</v>
      </c>
      <c r="DN6" s="27" t="str">
        <f t="shared" si="10"/>
        <v>-</v>
      </c>
      <c r="DO6" s="27" t="str">
        <f t="shared" si="10"/>
        <v>-</v>
      </c>
      <c r="DP6" s="27" t="str">
        <f t="shared" si="10"/>
        <v>-</v>
      </c>
      <c r="DQ6" s="27" t="str">
        <f t="shared" si="10"/>
        <v>-</v>
      </c>
      <c r="DR6" s="27">
        <f t="shared" si="10"/>
        <v>30.49</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7">
        <f t="shared" si="11"/>
        <v>0.05</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0.02</v>
      </c>
      <c r="EO6" s="23" t="str">
        <f>IF(EO7="","",IF(EO7="-","【-】","【"&amp;SUBSTITUTE(TEXT(EO7,"#,##0.00"),"-","△")&amp;"】"))</f>
        <v>【0.02】</v>
      </c>
    </row>
    <row r="7" spans="1:148" s="13" customFormat="1" x14ac:dyDescent="0.15">
      <c r="A7" s="14"/>
      <c r="B7" s="20">
        <v>2024</v>
      </c>
      <c r="C7" s="20">
        <v>82040</v>
      </c>
      <c r="D7" s="20">
        <v>46</v>
      </c>
      <c r="E7" s="20">
        <v>17</v>
      </c>
      <c r="F7" s="20">
        <v>5</v>
      </c>
      <c r="G7" s="20">
        <v>0</v>
      </c>
      <c r="H7" s="20" t="s">
        <v>13</v>
      </c>
      <c r="I7" s="20" t="s">
        <v>96</v>
      </c>
      <c r="J7" s="20" t="s">
        <v>97</v>
      </c>
      <c r="K7" s="20" t="s">
        <v>98</v>
      </c>
      <c r="L7" s="20" t="s">
        <v>99</v>
      </c>
      <c r="M7" s="20" t="s">
        <v>100</v>
      </c>
      <c r="N7" s="24" t="s">
        <v>101</v>
      </c>
      <c r="O7" s="24">
        <v>71.959999999999994</v>
      </c>
      <c r="P7" s="24">
        <v>8.23</v>
      </c>
      <c r="Q7" s="24">
        <v>86.88</v>
      </c>
      <c r="R7" s="24">
        <v>3190</v>
      </c>
      <c r="S7" s="24">
        <v>139812</v>
      </c>
      <c r="T7" s="24">
        <v>123.58</v>
      </c>
      <c r="U7" s="24">
        <v>1131.3499999999999</v>
      </c>
      <c r="V7" s="24">
        <v>11478</v>
      </c>
      <c r="W7" s="24">
        <v>7.12</v>
      </c>
      <c r="X7" s="24">
        <v>1612.08</v>
      </c>
      <c r="Y7" s="24" t="s">
        <v>101</v>
      </c>
      <c r="Z7" s="24" t="s">
        <v>101</v>
      </c>
      <c r="AA7" s="24" t="s">
        <v>101</v>
      </c>
      <c r="AB7" s="24" t="s">
        <v>101</v>
      </c>
      <c r="AC7" s="24">
        <v>103.29</v>
      </c>
      <c r="AD7" s="24" t="s">
        <v>101</v>
      </c>
      <c r="AE7" s="24" t="s">
        <v>101</v>
      </c>
      <c r="AF7" s="24" t="s">
        <v>101</v>
      </c>
      <c r="AG7" s="24" t="s">
        <v>101</v>
      </c>
      <c r="AH7" s="24">
        <v>103.04</v>
      </c>
      <c r="AI7" s="24">
        <v>104.3</v>
      </c>
      <c r="AJ7" s="24" t="s">
        <v>101</v>
      </c>
      <c r="AK7" s="24" t="s">
        <v>101</v>
      </c>
      <c r="AL7" s="24" t="s">
        <v>101</v>
      </c>
      <c r="AM7" s="24" t="s">
        <v>101</v>
      </c>
      <c r="AN7" s="24">
        <v>0</v>
      </c>
      <c r="AO7" s="24" t="s">
        <v>101</v>
      </c>
      <c r="AP7" s="24" t="s">
        <v>101</v>
      </c>
      <c r="AQ7" s="24" t="s">
        <v>101</v>
      </c>
      <c r="AR7" s="24" t="s">
        <v>101</v>
      </c>
      <c r="AS7" s="24">
        <v>100.31</v>
      </c>
      <c r="AT7" s="24">
        <v>102.74</v>
      </c>
      <c r="AU7" s="24" t="s">
        <v>101</v>
      </c>
      <c r="AV7" s="24" t="s">
        <v>101</v>
      </c>
      <c r="AW7" s="24" t="s">
        <v>101</v>
      </c>
      <c r="AX7" s="24" t="s">
        <v>101</v>
      </c>
      <c r="AY7" s="24">
        <v>17.04</v>
      </c>
      <c r="AZ7" s="24" t="s">
        <v>101</v>
      </c>
      <c r="BA7" s="24" t="s">
        <v>101</v>
      </c>
      <c r="BB7" s="24" t="s">
        <v>101</v>
      </c>
      <c r="BC7" s="24" t="s">
        <v>101</v>
      </c>
      <c r="BD7" s="24">
        <v>41.03</v>
      </c>
      <c r="BE7" s="24">
        <v>47.19</v>
      </c>
      <c r="BF7" s="24" t="s">
        <v>101</v>
      </c>
      <c r="BG7" s="24" t="s">
        <v>101</v>
      </c>
      <c r="BH7" s="24" t="s">
        <v>101</v>
      </c>
      <c r="BI7" s="24" t="s">
        <v>101</v>
      </c>
      <c r="BJ7" s="24">
        <v>12.79</v>
      </c>
      <c r="BK7" s="24" t="s">
        <v>101</v>
      </c>
      <c r="BL7" s="24" t="s">
        <v>101</v>
      </c>
      <c r="BM7" s="24" t="s">
        <v>101</v>
      </c>
      <c r="BN7" s="24" t="s">
        <v>101</v>
      </c>
      <c r="BO7" s="24">
        <v>796.8</v>
      </c>
      <c r="BP7" s="24">
        <v>798.1</v>
      </c>
      <c r="BQ7" s="24" t="s">
        <v>101</v>
      </c>
      <c r="BR7" s="24" t="s">
        <v>101</v>
      </c>
      <c r="BS7" s="24" t="s">
        <v>101</v>
      </c>
      <c r="BT7" s="24" t="s">
        <v>101</v>
      </c>
      <c r="BU7" s="24">
        <v>76.59</v>
      </c>
      <c r="BV7" s="24" t="s">
        <v>101</v>
      </c>
      <c r="BW7" s="24" t="s">
        <v>101</v>
      </c>
      <c r="BX7" s="24" t="s">
        <v>101</v>
      </c>
      <c r="BY7" s="24" t="s">
        <v>101</v>
      </c>
      <c r="BZ7" s="24">
        <v>58.41</v>
      </c>
      <c r="CA7" s="24">
        <v>54.51</v>
      </c>
      <c r="CB7" s="24" t="s">
        <v>101</v>
      </c>
      <c r="CC7" s="24" t="s">
        <v>101</v>
      </c>
      <c r="CD7" s="24" t="s">
        <v>101</v>
      </c>
      <c r="CE7" s="24" t="s">
        <v>101</v>
      </c>
      <c r="CF7" s="24">
        <v>205.88</v>
      </c>
      <c r="CG7" s="24" t="s">
        <v>101</v>
      </c>
      <c r="CH7" s="24" t="s">
        <v>101</v>
      </c>
      <c r="CI7" s="24" t="s">
        <v>101</v>
      </c>
      <c r="CJ7" s="24" t="s">
        <v>101</v>
      </c>
      <c r="CK7" s="24">
        <v>267.33999999999997</v>
      </c>
      <c r="CL7" s="24">
        <v>286.33</v>
      </c>
      <c r="CM7" s="24" t="s">
        <v>101</v>
      </c>
      <c r="CN7" s="24" t="s">
        <v>101</v>
      </c>
      <c r="CO7" s="24" t="s">
        <v>101</v>
      </c>
      <c r="CP7" s="24" t="s">
        <v>101</v>
      </c>
      <c r="CQ7" s="24">
        <v>50.41</v>
      </c>
      <c r="CR7" s="24" t="s">
        <v>101</v>
      </c>
      <c r="CS7" s="24" t="s">
        <v>101</v>
      </c>
      <c r="CT7" s="24" t="s">
        <v>101</v>
      </c>
      <c r="CU7" s="24" t="s">
        <v>101</v>
      </c>
      <c r="CV7" s="24">
        <v>52.34</v>
      </c>
      <c r="CW7" s="24">
        <v>49.92</v>
      </c>
      <c r="CX7" s="24" t="s">
        <v>101</v>
      </c>
      <c r="CY7" s="24" t="s">
        <v>101</v>
      </c>
      <c r="CZ7" s="24" t="s">
        <v>101</v>
      </c>
      <c r="DA7" s="24" t="s">
        <v>101</v>
      </c>
      <c r="DB7" s="24">
        <v>82.76</v>
      </c>
      <c r="DC7" s="24" t="s">
        <v>101</v>
      </c>
      <c r="DD7" s="24" t="s">
        <v>101</v>
      </c>
      <c r="DE7" s="24" t="s">
        <v>101</v>
      </c>
      <c r="DF7" s="24" t="s">
        <v>101</v>
      </c>
      <c r="DG7" s="24">
        <v>90.05</v>
      </c>
      <c r="DH7" s="24">
        <v>87.8</v>
      </c>
      <c r="DI7" s="24" t="s">
        <v>101</v>
      </c>
      <c r="DJ7" s="24" t="s">
        <v>101</v>
      </c>
      <c r="DK7" s="24" t="s">
        <v>101</v>
      </c>
      <c r="DL7" s="24" t="s">
        <v>101</v>
      </c>
      <c r="DM7" s="24">
        <v>3.44</v>
      </c>
      <c r="DN7" s="24" t="s">
        <v>101</v>
      </c>
      <c r="DO7" s="24" t="s">
        <v>101</v>
      </c>
      <c r="DP7" s="24" t="s">
        <v>101</v>
      </c>
      <c r="DQ7" s="24" t="s">
        <v>101</v>
      </c>
      <c r="DR7" s="24">
        <v>30.49</v>
      </c>
      <c r="DS7" s="24">
        <v>28.46</v>
      </c>
      <c r="DT7" s="24" t="s">
        <v>101</v>
      </c>
      <c r="DU7" s="24" t="s">
        <v>101</v>
      </c>
      <c r="DV7" s="24" t="s">
        <v>101</v>
      </c>
      <c r="DW7" s="24" t="s">
        <v>101</v>
      </c>
      <c r="DX7" s="24">
        <v>0</v>
      </c>
      <c r="DY7" s="24" t="s">
        <v>101</v>
      </c>
      <c r="DZ7" s="24" t="s">
        <v>101</v>
      </c>
      <c r="EA7" s="24" t="s">
        <v>101</v>
      </c>
      <c r="EB7" s="24" t="s">
        <v>101</v>
      </c>
      <c r="EC7" s="24">
        <v>0.05</v>
      </c>
      <c r="ED7" s="24">
        <v>0.03</v>
      </c>
      <c r="EE7" s="24" t="s">
        <v>101</v>
      </c>
      <c r="EF7" s="24" t="s">
        <v>101</v>
      </c>
      <c r="EG7" s="24" t="s">
        <v>101</v>
      </c>
      <c r="EH7" s="24" t="s">
        <v>101</v>
      </c>
      <c r="EI7" s="24">
        <v>0</v>
      </c>
      <c r="EJ7" s="24" t="s">
        <v>101</v>
      </c>
      <c r="EK7" s="24" t="s">
        <v>101</v>
      </c>
      <c r="EL7" s="24" t="s">
        <v>101</v>
      </c>
      <c r="EM7" s="24" t="s">
        <v>101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2025-12-23T06:17:37Z</dcterms:created>
  <dcterms:modified xsi:type="dcterms:W3CDTF">2026-02-26T06:47:05Z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2026-01-27T08:06:21Z</vt:filetime>
  </property>
</Properties>
</file>