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非適\180_特定地域生活排水\"/>
    </mc:Choice>
  </mc:AlternateContent>
  <xr:revisionPtr revIDLastSave="0" documentId="8_{32282E86-08FF-4EE4-88CD-BD10FB60F9AB}" xr6:coauthVersionLast="47" xr6:coauthVersionMax="47" xr10:uidLastSave="{00000000-0000-0000-0000-000000000000}"/>
  <workbookProtection workbookAlgorithmName="SHA-512" workbookHashValue="cwSdhRJFG9ASX7ug1zTsG/4Zp5Pww7I+oBj62yAHQVSF5wOu5DVcBCDxZ5JfW7qi/Ka41wzSQAfEVMhyUniMPw==" workbookSaltValue="DZeurRL3Q5+iB7BKsUvJCA==" workbookSpinCount="100000" lockStructure="1"/>
  <bookViews>
    <workbookView xWindow="2037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AD10" i="4" s="1"/>
  <c r="Q6" i="5"/>
  <c r="P6" i="5"/>
  <c r="P10" i="4" s="1"/>
  <c r="O6" i="5"/>
  <c r="I10" i="4" s="1"/>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W10" i="4"/>
  <c r="AT8" i="4"/>
  <c r="AL8" i="4"/>
  <c r="W8" i="4"/>
  <c r="B8" i="4"/>
  <c r="B6" i="4"/>
</calcChain>
</file>

<file path=xl/sharedStrings.xml><?xml version="1.0" encoding="utf-8"?>
<sst xmlns="http://schemas.openxmlformats.org/spreadsheetml/2006/main" count="247" uniqueCount="122">
  <si>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</si>
  <si>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</si>
  <si>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</si>
  <si>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</si>
  <si>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</si>
  <si>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</si>
  <si>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</si>
  <si>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</si>
  <si>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</si>
  <si>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</si>
  <si>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</si>
  <si>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</si>
  <si>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</si>
  <si>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</si>
  <si>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</si>
  <si>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</si>
  <si>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</si>
  <si>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</si>
  <si>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</si>
  <si>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</si>
  <si>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</si>
  <si>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</si>
  <si>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</si>
  <si>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</si>
  <si>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</si>
  <si>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</si>
  <si>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</si>
  <si>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</si>
  <si>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</si>
  <si>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</si>
  <si>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</si>
  <si>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</si>
  <si>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</si>
  <si>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</si>
  <si>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</si>
  <si>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</si>
  <si>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</si>
  <si>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</si>
  <si>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</si>
  <si>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</si>
  <si>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</si>
  <si>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</si>
  <si>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</si>
  <si>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</si>
  <si>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</si>
  <si>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</si>
  <si>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</si>
  <si>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</si>
  <si>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</si>
  <si>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</si>
  <si>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</si>
  <si>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</si>
  <si>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</si>
  <si>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</si>
  <si>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</si>
  <si>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</si>
  <si>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</si>
  <si>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</si>
  <si>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</si>
  <si>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</si>
  <si>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</si>
  <si>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</si>
  <si>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</si>
  <si>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</si>
  <si>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</si>
  <si>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</si>
  <si>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</si>
  <si>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</si>
  <si>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</si>
  <si>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</si>
  <si>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</si>
  <si>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</si>
  <si>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</si>
  <si>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</si>
  <si>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</si>
  <si>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</si>
  <si>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</si>
  <si>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</si>
  <si>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</si>
  <si>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</si>
  <si>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</si>
  <si>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</si>
  <si>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</si>
  <si>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</si>
  <si>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</si>
  <si>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</si>
  <si>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</si>
  <si>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</si>
  <si>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</si>
  <si>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</si>
  <si>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</si>
  <si>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</si>
  <si>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</si>
  <si>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</si>
  <si>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</si>
  <si>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</si>
  <si>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</si>
  <si>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</si>
  <si>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</si>
  <si>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日立市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</si>
  <si>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</si>
  <si>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</si>
  <si>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</si>
  <si>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</si>
  <si>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</si>
  <si>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</si>
  <si>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</si>
  <si>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</si>
  <si>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</si>
  <si>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</si>
  <si>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</si>
  <si>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</si>
  <si>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</si>
  <si>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</si>
  <si>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</si>
  <si>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</si>
  <si>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</si>
  <si>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</si>
  <si>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</si>
  <si>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本市で維持管理を行っている市町村設置型浄化槽は、約半数が整備してから20年以上経過している。
　そのため、ブロワ等の付帯設備だけでなく、担体流出や仕切版の破損といった浄化槽本体の修繕を要する事象が増加傾向にある。今後、経年劣化に伴う浄化槽本体の修繕費用の増加が見込まれるため、平成30年度に策定した修繕計画に基づく効率的な修繕を行い、浄化槽の長寿命化に努める。　　　
　また事業全体の状況を考慮しつつ、「浄化槽長寿命化計画」の策定についても検討する必要がある。</t>
    <rPh sb="26" eb="28">
      <t>ハンスウ</t>
    </rPh>
    <rPh sb="74" eb="77">
      <t>シキリバン</t>
    </rPh>
    <rPh sb="78" eb="80">
      <t>ハソン</t>
    </rPh>
    <phoneticPr fontId="4"/>
  </si>
  <si>
    <t>　本事業は中里地区を対象に平成15年から平成24年までの10年間で浄化槽を整備し、平成25年度以降は維持管理のみを行っている。
　近年の状況としては、中里地区の高齢化の進展や空家の増加に伴い、浄化槽使用基数が減少傾向にある。また、浄化槽使用基数の減少に伴う収益の減少が想定される。
　一方で、浄化槽の半数が整備から20年以上経過することに伴い、経年劣化による浄化槽の修繕費用が増加傾向にあり、費用全体の増加が想定される。
　今後は、上記の内容を踏まえた浄化槽の適正な維持管理並びに継続的な使用料金収納率向上に努める必要がある。
　また「浄化槽長寿命化計画」の策定等について、事業の状況を注視しつつ検討していく必要がある。　</t>
    <rPh sb="150" eb="152">
      <t>ハンスウ</t>
    </rPh>
    <phoneticPr fontId="4"/>
  </si>
  <si>
    <t>①収益的収支比率は、前年度と比較して0.61ポイント減少の74.19%となった。
　令和5年度は、過年度滞納分の使用料の一括納付により、総収益が増額したことで、一時的に収益的収支比率が上昇した。
　しかし、長期的には、人口減少の影響により、使用料収入は今後も減収が見込まれる一方で、地方債償還金は令和16年度まで増加する見込みであることから、収益的収支比率は今後も低下傾向で推移すると予測される。
　令和6年度は、こうした長期的な傾向に沿った推移となっており、使用料収入の減収及び地方債償還金の増額の影響により、収益的収支比率は低下している。
④企業債残高対事業規模比率は、地方債を全て公費負担としているため0％である。
⑤経費回収率は、前年度から1.66ポイント減少し51.08%となった。
　浄化槽使用基数の減少に伴い、使用料収入及び汚水処理費ともに減少したが、人件費・物価上昇により汚水処理費の減少幅が小さくとどまったことから、使用料収入の減が汚水処理費の減を上回ったことが要因と考えられる。
⑥汚水処理原価は、前年度と比べ1.69円増し、平均より47.83円高い373.28円となった。
　浄化槽使用基数の減少に伴い、年間有収水量及び汚水処理費ともに減少したが、⑤と同様の理由により、汚水処理費の減少幅が小さくとどまったことから、年間有収水量の減が汚水処理費の減を上回ったことが要因と考えられる。
⑦施設利用率は、前年度比0.18ポイント減少し32.78％となった。浄化槽使用基数の減少により、処理水量が減少したことが要因と考えられる。
⑧水洗化率は100％となっている。</t>
    <rPh sb="26" eb="28">
      <t>ゲンショウ</t>
    </rPh>
    <rPh sb="42" eb="44">
      <t>レイワ</t>
    </rPh>
    <rPh sb="45" eb="47">
      <t>ネンド</t>
    </rPh>
    <rPh sb="56" eb="59">
      <t>シヨウリョウ</t>
    </rPh>
    <rPh sb="60" eb="64">
      <t>イッカツノウフ</t>
    </rPh>
    <rPh sb="82" eb="89">
      <t>シュウエキテキシュウシヒリツ</t>
    </rPh>
    <rPh sb="92" eb="94">
      <t>ジョウショウ</t>
    </rPh>
    <rPh sb="97" eb="99">
      <t>レイワ</t>
    </rPh>
    <rPh sb="103" eb="106">
      <t>チョウキテキ</t>
    </rPh>
    <rPh sb="112" eb="114">
      <t>エイキョウ</t>
    </rPh>
    <rPh sb="114" eb="116">
      <t>エイキョウ</t>
    </rPh>
    <rPh sb="123" eb="125">
      <t>シュウニュウ</t>
    </rPh>
    <rPh sb="126" eb="128">
      <t>コンゴ</t>
    </rPh>
    <rPh sb="132" eb="134">
      <t>ミコ</t>
    </rPh>
    <rPh sb="146" eb="148">
      <t>レイワ</t>
    </rPh>
    <rPh sb="150" eb="152">
      <t>ネンド</t>
    </rPh>
    <rPh sb="154" eb="156">
      <t>ゾウカ</t>
    </rPh>
    <rPh sb="177" eb="179">
      <t>ネンネン</t>
    </rPh>
    <rPh sb="179" eb="181">
      <t>コンゴ</t>
    </rPh>
    <rPh sb="182" eb="186">
      <t>テイカケイコウ</t>
    </rPh>
    <rPh sb="187" eb="189">
      <t>スイイ</t>
    </rPh>
    <rPh sb="192" eb="194">
      <t>ヨソク</t>
    </rPh>
    <rPh sb="200" eb="202">
      <t>レイワ</t>
    </rPh>
    <rPh sb="203" eb="205">
      <t>ネンド</t>
    </rPh>
    <rPh sb="211" eb="214">
      <t>チョウキテキ</t>
    </rPh>
    <rPh sb="215" eb="217">
      <t>ケイコウ</t>
    </rPh>
    <rPh sb="218" eb="219">
      <t>ソ</t>
    </rPh>
    <rPh sb="221" eb="223">
      <t>スイイ</t>
    </rPh>
    <rPh sb="230" eb="235">
      <t>シヨウリョウシュウニュウ</t>
    </rPh>
    <rPh sb="236" eb="238">
      <t>ゲンシュウ</t>
    </rPh>
    <rPh sb="238" eb="239">
      <t>オヨ</t>
    </rPh>
    <rPh sb="240" eb="246">
      <t>チホウサイショウカンキン</t>
    </rPh>
    <rPh sb="247" eb="249">
      <t>ゾウガク</t>
    </rPh>
    <rPh sb="250" eb="252">
      <t>エイキョウ</t>
    </rPh>
    <rPh sb="256" eb="263">
      <t>シュウエキテキシュウシヒリツ</t>
    </rPh>
    <rPh sb="264" eb="266">
      <t>テイカ</t>
    </rPh>
    <rPh sb="350" eb="353">
      <t>ジョウカソウ</t>
    </rPh>
    <rPh sb="356" eb="358">
      <t>ゲンショウ</t>
    </rPh>
    <rPh sb="359" eb="360">
      <t>トモナ</t>
    </rPh>
    <rPh sb="362" eb="365">
      <t>シヨウリョウ</t>
    </rPh>
    <rPh sb="365" eb="366">
      <t>オヨ</t>
    </rPh>
    <rPh sb="367" eb="369">
      <t>シュウニュウ</t>
    </rPh>
    <rPh sb="369" eb="374">
      <t>オスイショリヒ</t>
    </rPh>
    <rPh sb="377" eb="379">
      <t>ゲンショウ</t>
    </rPh>
    <rPh sb="387" eb="391">
      <t>ブッカジョウショウ</t>
    </rPh>
    <rPh sb="394" eb="399">
      <t>オスイショリヒ</t>
    </rPh>
    <rPh sb="400" eb="403">
      <t>ゲンショウハバ</t>
    </rPh>
    <rPh sb="404" eb="405">
      <t>チイ</t>
    </rPh>
    <rPh sb="423" eb="424">
      <t>ゲン</t>
    </rPh>
    <rPh sb="425" eb="430">
      <t>オスイショリヒ</t>
    </rPh>
    <rPh sb="431" eb="432">
      <t>ゲン</t>
    </rPh>
    <rPh sb="433" eb="435">
      <t>ウワマワ</t>
    </rPh>
    <rPh sb="440" eb="442">
      <t>ヨウイン</t>
    </rPh>
    <rPh sb="443" eb="444">
      <t>カンガ</t>
    </rPh>
    <rPh sb="502" eb="509">
      <t>ジョウカソウシヨウキスウ</t>
    </rPh>
    <rPh sb="510" eb="512">
      <t>ゲンショウ</t>
    </rPh>
    <rPh sb="513" eb="514">
      <t>トモナ</t>
    </rPh>
    <rPh sb="520" eb="521">
      <t>オヨ</t>
    </rPh>
    <rPh sb="522" eb="527">
      <t>オスイショリヒ</t>
    </rPh>
    <rPh sb="540" eb="542">
      <t>ドウヨウ</t>
    </rPh>
    <rPh sb="543" eb="545">
      <t>リユウ</t>
    </rPh>
    <rPh sb="549" eb="554">
      <t>オスイショリヒ</t>
    </rPh>
    <rPh sb="642" eb="644">
      <t>シヨウ</t>
    </rPh>
    <rPh sb="658" eb="660">
      <t>ゲンショウ</t>
    </rPh>
    <rPh sb="665" eb="667">
      <t>ヨウイン</t>
    </rPh>
    <rPh sb="668" eb="66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</si>
</sst>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B4-4AEE-82B1-4ABA8C9827C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4B4-4AEE-82B1-4ABA8C9827C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35.049999999999997</c:v>
                </c:pt>
                <c:pt idx="1">
                  <c:v>34.74</c:v>
                </c:pt>
                <c:pt idx="2">
                  <c:v>34.31</c:v>
                </c:pt>
                <c:pt idx="3">
                  <c:v>32.96</c:v>
                </c:pt>
                <c:pt idx="4">
                  <c:v>32.78</c:v>
                </c:pt>
              </c:numCache>
            </c:numRef>
          </c:val>
          <c:extLst>
            <c:ext xmlns:c16="http://schemas.microsoft.com/office/drawing/2014/chart" uri="{C3380CC4-5D6E-409C-BE32-E72D297353CC}">
              <c16:uniqueId val="{00000000-DB9A-42F6-A4DB-410DE803496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DB9A-42F6-A4DB-410DE803496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32-4A5F-A063-AAF9D9539C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5632-4A5F-A063-AAF9D9539C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75.260000000000005</c:v>
                </c:pt>
                <c:pt idx="1">
                  <c:v>74.8</c:v>
                </c:pt>
                <c:pt idx="2">
                  <c:v>74.34</c:v>
                </c:pt>
                <c:pt idx="3">
                  <c:v>74.8</c:v>
                </c:pt>
                <c:pt idx="4">
                  <c:v>74.19</c:v>
                </c:pt>
              </c:numCache>
            </c:numRef>
          </c:val>
          <c:extLst>
            <c:ext xmlns:c16="http://schemas.microsoft.com/office/drawing/2014/chart" uri="{C3380CC4-5D6E-409C-BE32-E72D297353CC}">
              <c16:uniqueId val="{00000000-6AFD-4160-B7F7-35C08F070C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FD-4160-B7F7-35C08F070C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24-4ADC-92EA-AF7D32AE838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24-4ADC-92EA-AF7D32AE838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EF-4FE7-9D0A-377C706E95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EF-4FE7-9D0A-377C706E95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76-4214-98BB-F31B04CDB4D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76-4214-98BB-F31B04CDB4D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FC-4F0C-8029-6302B9C8127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FC-4F0C-8029-6302B9C8127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D2-4CF3-BE80-21C033AA24E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01D2-4CF3-BE80-21C033AA24E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56.72</c:v>
                </c:pt>
                <c:pt idx="1">
                  <c:v>54.77</c:v>
                </c:pt>
                <c:pt idx="2">
                  <c:v>54.53</c:v>
                </c:pt>
                <c:pt idx="3">
                  <c:v>52.74</c:v>
                </c:pt>
                <c:pt idx="4">
                  <c:v>51.08</c:v>
                </c:pt>
              </c:numCache>
            </c:numRef>
          </c:val>
          <c:extLst>
            <c:ext xmlns:c16="http://schemas.microsoft.com/office/drawing/2014/chart" uri="{C3380CC4-5D6E-409C-BE32-E72D297353CC}">
              <c16:uniqueId val="{00000000-EF6D-4378-863A-1A5D5DD3AFE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EF6D-4378-863A-1A5D5DD3AFE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358.67</c:v>
                </c:pt>
                <c:pt idx="1">
                  <c:v>361.92</c:v>
                </c:pt>
                <c:pt idx="2">
                  <c:v>322.95999999999998</c:v>
                </c:pt>
                <c:pt idx="3">
                  <c:v>371.59</c:v>
                </c:pt>
                <c:pt idx="4">
                  <c:v>373.28</c:v>
                </c:pt>
              </c:numCache>
            </c:numRef>
          </c:val>
          <c:extLst>
            <c:ext xmlns:c16="http://schemas.microsoft.com/office/drawing/2014/chart" uri="{C3380CC4-5D6E-409C-BE32-E72D297353CC}">
              <c16:uniqueId val="{00000000-28D1-4397-B349-D30638A8BD4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28D1-4397-B349-D30638A8BD4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6"/>
  <sheetViews>
    <sheetView showGridLines="0" tabSelected="1" topLeftCell="AN14" zoomScale="120" zoomScaleNormal="12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日立市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法非適用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163855</v>
      </c>
      <c r="AM8" s="41"/>
      <c r="AN8" s="41"/>
      <c r="AO8" s="41"/>
      <c r="AP8" s="41"/>
      <c r="AQ8" s="41"/>
      <c r="AR8" s="41"/>
      <c r="AS8" s="41"/>
      <c r="AT8" s="34">
        <f>データ!T6</f>
        <v>225.73</v>
      </c>
      <c r="AU8" s="34"/>
      <c r="AV8" s="34"/>
      <c r="AW8" s="34"/>
      <c r="AX8" s="34"/>
      <c r="AY8" s="34"/>
      <c r="AZ8" s="34"/>
      <c r="BA8" s="34"/>
      <c r="BB8" s="34">
        <f>データ!U6</f>
        <v>725.89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0.37</v>
      </c>
      <c r="Q10" s="34"/>
      <c r="R10" s="34"/>
      <c r="S10" s="34"/>
      <c r="T10" s="34"/>
      <c r="U10" s="34"/>
      <c r="V10" s="34"/>
      <c r="W10" s="34">
        <f>データ!Q6</f>
        <v>100</v>
      </c>
      <c r="X10" s="34"/>
      <c r="Y10" s="34"/>
      <c r="Z10" s="34"/>
      <c r="AA10" s="34"/>
      <c r="AB10" s="34"/>
      <c r="AC10" s="34"/>
      <c r="AD10" s="41">
        <f>データ!R6</f>
        <v>2112</v>
      </c>
      <c r="AE10" s="41"/>
      <c r="AF10" s="41"/>
      <c r="AG10" s="41"/>
      <c r="AH10" s="41"/>
      <c r="AI10" s="41"/>
      <c r="AJ10" s="41"/>
      <c r="AK10" s="2"/>
      <c r="AL10" s="41">
        <f>データ!V6</f>
        <v>599</v>
      </c>
      <c r="AM10" s="41"/>
      <c r="AN10" s="41"/>
      <c r="AO10" s="41"/>
      <c r="AP10" s="41"/>
      <c r="AQ10" s="41"/>
      <c r="AR10" s="41"/>
      <c r="AS10" s="41"/>
      <c r="AT10" s="34">
        <f>データ!W6</f>
        <v>33.729999999999997</v>
      </c>
      <c r="AU10" s="34"/>
      <c r="AV10" s="34"/>
      <c r="AW10" s="34"/>
      <c r="AX10" s="34"/>
      <c r="AY10" s="34"/>
      <c r="AZ10" s="34"/>
      <c r="BA10" s="34"/>
      <c r="BB10" s="34">
        <f>データ!X6</f>
        <v>17.760000000000002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121</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119</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【386.06】</v>
      </c>
      <c r="I86" s="12" t="str">
        <f>データ!CA6</f>
        <v>【51.14】</v>
      </c>
      <c r="J86" s="12" t="str">
        <f>データ!CL6</f>
        <v>【329.31】</v>
      </c>
      <c r="K86" s="12" t="str">
        <f>データ!CW6</f>
        <v>【54.37】</v>
      </c>
      <c r="L86" s="12" t="str">
        <f>データ!DH6</f>
        <v>【84.89】</v>
      </c>
      <c r="M86" s="12" t="s">
        <v>44</v>
      </c>
      <c r="N86" s="12" t="s">
        <v>45</v>
      </c>
      <c r="O86" s="12" t="str">
        <f>データ!EO6</f>
        <v>【-】</v>
      </c>
    </row>
  </sheetData>
  <sheetProtection algorithmName="SHA-512" hashValue="bg92gJzTxRqxAlMS4n+/x9ICSLiGd2+0CfrLXYFfToEtEgywUvSUQvixYKpBS9W/DW6J5jD6tAPY3oqLMcP8AQ==" saltValue="jwy6XnIrXAdq5/wzCg/y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1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8" t="s">
        <v>55</v>
      </c>
      <c r="I3" s="79"/>
      <c r="J3" s="79"/>
      <c r="K3" s="79"/>
      <c r="L3" s="79"/>
      <c r="M3" s="79"/>
      <c r="N3" s="79"/>
      <c r="O3" s="79"/>
      <c r="P3" s="79"/>
      <c r="Q3" s="79"/>
      <c r="R3" s="79"/>
      <c r="S3" s="79"/>
      <c r="T3" s="79"/>
      <c r="U3" s="79"/>
      <c r="V3" s="79"/>
      <c r="W3" s="79"/>
      <c r="X3" s="80"/>
      <c r="Y3" s="84" t="s">
        <v>56</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57</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58</v>
      </c>
      <c r="B4" s="16"/>
      <c r="C4" s="16"/>
      <c r="D4" s="16"/>
      <c r="E4" s="16"/>
      <c r="F4" s="16"/>
      <c r="G4" s="16"/>
      <c r="H4" s="81"/>
      <c r="I4" s="82"/>
      <c r="J4" s="82"/>
      <c r="K4" s="82"/>
      <c r="L4" s="82"/>
      <c r="M4" s="82"/>
      <c r="N4" s="82"/>
      <c r="O4" s="82"/>
      <c r="P4" s="82"/>
      <c r="Q4" s="82"/>
      <c r="R4" s="82"/>
      <c r="S4" s="82"/>
      <c r="T4" s="82"/>
      <c r="U4" s="82"/>
      <c r="V4" s="82"/>
      <c r="W4" s="82"/>
      <c r="X4" s="83"/>
      <c r="Y4" s="77" t="s">
        <v>59</v>
      </c>
      <c r="Z4" s="77"/>
      <c r="AA4" s="77"/>
      <c r="AB4" s="77"/>
      <c r="AC4" s="77"/>
      <c r="AD4" s="77"/>
      <c r="AE4" s="77"/>
      <c r="AF4" s="77"/>
      <c r="AG4" s="77"/>
      <c r="AH4" s="77"/>
      <c r="AI4" s="77"/>
      <c r="AJ4" s="77" t="s">
        <v>60</v>
      </c>
      <c r="AK4" s="77"/>
      <c r="AL4" s="77"/>
      <c r="AM4" s="77"/>
      <c r="AN4" s="77"/>
      <c r="AO4" s="77"/>
      <c r="AP4" s="77"/>
      <c r="AQ4" s="77"/>
      <c r="AR4" s="77"/>
      <c r="AS4" s="77"/>
      <c r="AT4" s="77"/>
      <c r="AU4" s="77" t="s">
        <v>61</v>
      </c>
      <c r="AV4" s="77"/>
      <c r="AW4" s="77"/>
      <c r="AX4" s="77"/>
      <c r="AY4" s="77"/>
      <c r="AZ4" s="77"/>
      <c r="BA4" s="77"/>
      <c r="BB4" s="77"/>
      <c r="BC4" s="77"/>
      <c r="BD4" s="77"/>
      <c r="BE4" s="77"/>
      <c r="BF4" s="77" t="s">
        <v>62</v>
      </c>
      <c r="BG4" s="77"/>
      <c r="BH4" s="77"/>
      <c r="BI4" s="77"/>
      <c r="BJ4" s="77"/>
      <c r="BK4" s="77"/>
      <c r="BL4" s="77"/>
      <c r="BM4" s="77"/>
      <c r="BN4" s="77"/>
      <c r="BO4" s="77"/>
      <c r="BP4" s="77"/>
      <c r="BQ4" s="77" t="s">
        <v>63</v>
      </c>
      <c r="BR4" s="77"/>
      <c r="BS4" s="77"/>
      <c r="BT4" s="77"/>
      <c r="BU4" s="77"/>
      <c r="BV4" s="77"/>
      <c r="BW4" s="77"/>
      <c r="BX4" s="77"/>
      <c r="BY4" s="77"/>
      <c r="BZ4" s="77"/>
      <c r="CA4" s="77"/>
      <c r="CB4" s="77" t="s">
        <v>64</v>
      </c>
      <c r="CC4" s="77"/>
      <c r="CD4" s="77"/>
      <c r="CE4" s="77"/>
      <c r="CF4" s="77"/>
      <c r="CG4" s="77"/>
      <c r="CH4" s="77"/>
      <c r="CI4" s="77"/>
      <c r="CJ4" s="77"/>
      <c r="CK4" s="77"/>
      <c r="CL4" s="77"/>
      <c r="CM4" s="77" t="s">
        <v>65</v>
      </c>
      <c r="CN4" s="77"/>
      <c r="CO4" s="77"/>
      <c r="CP4" s="77"/>
      <c r="CQ4" s="77"/>
      <c r="CR4" s="77"/>
      <c r="CS4" s="77"/>
      <c r="CT4" s="77"/>
      <c r="CU4" s="77"/>
      <c r="CV4" s="77"/>
      <c r="CW4" s="77"/>
      <c r="CX4" s="77" t="s">
        <v>66</v>
      </c>
      <c r="CY4" s="77"/>
      <c r="CZ4" s="77"/>
      <c r="DA4" s="77"/>
      <c r="DB4" s="77"/>
      <c r="DC4" s="77"/>
      <c r="DD4" s="77"/>
      <c r="DE4" s="77"/>
      <c r="DF4" s="77"/>
      <c r="DG4" s="77"/>
      <c r="DH4" s="77"/>
      <c r="DI4" s="77" t="s">
        <v>67</v>
      </c>
      <c r="DJ4" s="77"/>
      <c r="DK4" s="77"/>
      <c r="DL4" s="77"/>
      <c r="DM4" s="77"/>
      <c r="DN4" s="77"/>
      <c r="DO4" s="77"/>
      <c r="DP4" s="77"/>
      <c r="DQ4" s="77"/>
      <c r="DR4" s="77"/>
      <c r="DS4" s="77"/>
      <c r="DT4" s="77" t="s">
        <v>68</v>
      </c>
      <c r="DU4" s="77"/>
      <c r="DV4" s="77"/>
      <c r="DW4" s="77"/>
      <c r="DX4" s="77"/>
      <c r="DY4" s="77"/>
      <c r="DZ4" s="77"/>
      <c r="EA4" s="77"/>
      <c r="EB4" s="77"/>
      <c r="EC4" s="77"/>
      <c r="ED4" s="77"/>
      <c r="EE4" s="77" t="s">
        <v>69</v>
      </c>
      <c r="EF4" s="77"/>
      <c r="EG4" s="77"/>
      <c r="EH4" s="77"/>
      <c r="EI4" s="77"/>
      <c r="EJ4" s="77"/>
      <c r="EK4" s="77"/>
      <c r="EL4" s="77"/>
      <c r="EM4" s="77"/>
      <c r="EN4" s="77"/>
      <c r="EO4" s="77"/>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2024</v>
      </c>
      <c r="C6" s="19">
        <f t="shared" ref="C6:X6" si="3">C7</f>
        <v>82023</v>
      </c>
      <c r="D6" s="19">
        <f t="shared" si="3"/>
        <v>47</v>
      </c>
      <c r="E6" s="19">
        <f t="shared" si="3"/>
        <v>18</v>
      </c>
      <c r="F6" s="19">
        <f t="shared" si="3"/>
        <v>0</v>
      </c>
      <c r="G6" s="19">
        <f t="shared" si="3"/>
        <v>0</v>
      </c>
      <c r="H6" s="19" t="str">
        <f t="shared" si="3"/>
        <v>茨城県　日立市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0.37</v>
      </c>
      <c r="Q6" s="20">
        <f t="shared" si="3"/>
        <v>100</v>
      </c>
      <c r="R6" s="20">
        <f t="shared" si="3"/>
        <v>2112</v>
      </c>
      <c r="S6" s="20">
        <f t="shared" si="3"/>
        <v>163855</v>
      </c>
      <c r="T6" s="20">
        <f t="shared" si="3"/>
        <v>225.73</v>
      </c>
      <c r="U6" s="20">
        <f t="shared" si="3"/>
        <v>725.89</v>
      </c>
      <c r="V6" s="20">
        <f t="shared" si="3"/>
        <v>599</v>
      </c>
      <c r="W6" s="20">
        <f t="shared" si="3"/>
        <v>33.729999999999997</v>
      </c>
      <c r="X6" s="20">
        <f t="shared" si="3"/>
        <v>17.760000000000002</v>
      </c>
      <c r="Y6" s="21">
        <f>IF(Y7="",NA(),Y7)</f>
        <v>75.260000000000005</v>
      </c>
      <c r="Z6" s="21">
        <f t="shared" ref="Z6:AH6" si="4">IF(Z7="",NA(),Z7)</f>
        <v>74.8</v>
      </c>
      <c r="AA6" s="21">
        <f t="shared" si="4"/>
        <v>74.34</v>
      </c>
      <c r="AB6" s="21">
        <f t="shared" si="4"/>
        <v>74.8</v>
      </c>
      <c r="AC6" s="21">
        <f t="shared" si="4"/>
        <v>74.19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56.72</v>
      </c>
      <c r="BR6" s="21">
        <f t="shared" ref="BR6:BZ6" si="8">IF(BR7="",NA(),BR7)</f>
        <v>54.77</v>
      </c>
      <c r="BS6" s="21">
        <f t="shared" si="8"/>
        <v>54.53</v>
      </c>
      <c r="BT6" s="21">
        <f t="shared" si="8"/>
        <v>52.74</v>
      </c>
      <c r="BU6" s="21">
        <f t="shared" si="8"/>
        <v>51.08</v>
      </c>
      <c r="BV6" s="21">
        <f t="shared" si="8"/>
        <v>60.59</v>
      </c>
      <c r="BW6" s="21">
        <f t="shared" si="8"/>
        <v>60</v>
      </c>
      <c r="BX6" s="21">
        <f t="shared" si="8"/>
        <v>59.01</v>
      </c>
      <c r="BY6" s="21">
        <f t="shared" si="8"/>
        <v>56.06</v>
      </c>
      <c r="BZ6" s="21">
        <f t="shared" si="8"/>
        <v>53.25</v>
      </c>
      <c r="CA6" s="20" t="str">
        <f>IF(CA7="","",IF(CA7="-","【-】","【"&amp;SUBSTITUTE(TEXT(CA7,"#,##0.00"),"-","△")&amp;"】"))</f>
        <v>【51.14】</v>
      </c>
      <c r="CB6" s="21">
        <f>IF(CB7="",NA(),CB7)</f>
        <v>358.67</v>
      </c>
      <c r="CC6" s="21">
        <f t="shared" ref="CC6:CK6" si="9">IF(CC7="",NA(),CC7)</f>
        <v>361.92</v>
      </c>
      <c r="CD6" s="21">
        <f t="shared" si="9"/>
        <v>322.95999999999998</v>
      </c>
      <c r="CE6" s="21">
        <f t="shared" si="9"/>
        <v>371.59</v>
      </c>
      <c r="CF6" s="21">
        <f t="shared" si="9"/>
        <v>373.28</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35.049999999999997</v>
      </c>
      <c r="CN6" s="21">
        <f t="shared" ref="CN6:CV6" si="10">IF(CN7="",NA(),CN7)</f>
        <v>34.74</v>
      </c>
      <c r="CO6" s="21">
        <f t="shared" si="10"/>
        <v>34.31</v>
      </c>
      <c r="CP6" s="21">
        <f t="shared" si="10"/>
        <v>32.96</v>
      </c>
      <c r="CQ6" s="21">
        <f t="shared" si="10"/>
        <v>32.78</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82023</v>
      </c>
      <c r="D7" s="23">
        <v>47</v>
      </c>
      <c r="E7" s="23">
        <v>18</v>
      </c>
      <c r="F7" s="23">
        <v>0</v>
      </c>
      <c r="G7" s="23">
        <v>0</v>
      </c>
      <c r="H7" s="23" t="s">
        <v>99</v>
      </c>
      <c r="I7" s="23" t="s">
        <v>100</v>
      </c>
      <c r="J7" s="23" t="s">
        <v>101</v>
      </c>
      <c r="K7" s="23" t="s">
        <v>102</v>
      </c>
      <c r="L7" s="23" t="s">
        <v>103</v>
      </c>
      <c r="M7" s="23" t="s">
        <v>104</v>
      </c>
      <c r="N7" s="24" t="s">
        <v>105</v>
      </c>
      <c r="O7" s="24" t="s">
        <v>106</v>
      </c>
      <c r="P7" s="24">
        <v>0.37</v>
      </c>
      <c r="Q7" s="24">
        <v>100</v>
      </c>
      <c r="R7" s="24">
        <v>2112</v>
      </c>
      <c r="S7" s="24">
        <v>163855</v>
      </c>
      <c r="T7" s="24">
        <v>225.73</v>
      </c>
      <c r="U7" s="24">
        <v>725.89</v>
      </c>
      <c r="V7" s="24">
        <v>599</v>
      </c>
      <c r="W7" s="24">
        <v>33.729999999999997</v>
      </c>
      <c r="X7" s="24">
        <v>17.760000000000002</v>
      </c>
      <c r="Y7" s="24">
        <v>75.260000000000005</v>
      </c>
      <c r="Z7" s="24">
        <v>74.8</v>
      </c>
      <c r="AA7" s="24">
        <v>74.34</v>
      </c>
      <c r="AB7" s="24">
        <v>74.8</v>
      </c>
      <c r="AC7" s="24">
        <v>74.19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294.27</v>
      </c>
      <c r="BL7" s="24">
        <v>294.08999999999997</v>
      </c>
      <c r="BM7" s="24">
        <v>294.08999999999997</v>
      </c>
      <c r="BN7" s="24">
        <v>338.47</v>
      </c>
      <c r="BO7" s="24">
        <v>368.83</v>
      </c>
      <c r="BP7" s="24">
        <v>386.06</v>
      </c>
      <c r="BQ7" s="24">
        <v>56.72</v>
      </c>
      <c r="BR7" s="24">
        <v>54.77</v>
      </c>
      <c r="BS7" s="24">
        <v>54.53</v>
      </c>
      <c r="BT7" s="24">
        <v>52.74</v>
      </c>
      <c r="BU7" s="24">
        <v>51.08</v>
      </c>
      <c r="BV7" s="24">
        <v>60.59</v>
      </c>
      <c r="BW7" s="24">
        <v>60</v>
      </c>
      <c r="BX7" s="24">
        <v>59.01</v>
      </c>
      <c r="BY7" s="24">
        <v>56.06</v>
      </c>
      <c r="BZ7" s="24">
        <v>53.25</v>
      </c>
      <c r="CA7" s="24">
        <v>51.14</v>
      </c>
      <c r="CB7" s="24">
        <v>358.67</v>
      </c>
      <c r="CC7" s="24">
        <v>361.92</v>
      </c>
      <c r="CD7" s="24">
        <v>322.95999999999998</v>
      </c>
      <c r="CE7" s="24">
        <v>371.59</v>
      </c>
      <c r="CF7" s="24">
        <v>373.28</v>
      </c>
      <c r="CG7" s="24">
        <v>280.23</v>
      </c>
      <c r="CH7" s="24">
        <v>282.70999999999998</v>
      </c>
      <c r="CI7" s="24">
        <v>291.82</v>
      </c>
      <c r="CJ7" s="24">
        <v>304.36</v>
      </c>
      <c r="CK7" s="24">
        <v>325.45</v>
      </c>
      <c r="CL7" s="24">
        <v>329.31</v>
      </c>
      <c r="CM7" s="24">
        <v>35.049999999999997</v>
      </c>
      <c r="CN7" s="24">
        <v>34.74</v>
      </c>
      <c r="CO7" s="24">
        <v>34.31</v>
      </c>
      <c r="CP7" s="24">
        <v>32.96</v>
      </c>
      <c r="CQ7" s="24">
        <v>32.78</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117</v>
      </c>
      <c r="F13" t="s">
        <v>116</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2026-01-29T03:48:05Z</cp:lastPrinted>
  <dcterms:created xsi:type="dcterms:W3CDTF">2025-12-22T09:30:10Z</dcterms:created>
  <dcterms:modified xsi:type="dcterms:W3CDTF">2026-02-26T07:12:00Z</dcterms:modified>
  <cp:category/>
</cp:coreProperties>
</file>