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財政\理財\Ｒ５理財\05_公営企業関係\15_経営比較分析表\99【総務省：対応依頼】経営比較分析表の掲載HPの確認について\05_確認作業・確認後修正データ\01_水道（簡水含む）43\"/>
    </mc:Choice>
  </mc:AlternateContent>
  <workbookProtection workbookAlgorithmName="SHA-512" workbookHashValue="mSA5zGgwK1Ns5olMnvtsoxv8qF9F4we9DPw7Ne3XC9VRpY4KdIfMaqkpNA7+vt7/aVu3Px53V4H0KxAgVA3mZg==" workbookSaltValue="uPnXYbzW5LTEUZAP0F/sOg==" workbookSpinCount="100000" lockStructure="1"/>
  <bookViews>
    <workbookView xWindow="0" yWindow="0" windowWidth="28800" windowHeight="11835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L85" i="4" s="1"/>
  <c r="DF6" i="5"/>
  <c r="DE6" i="5"/>
  <c r="DD6" i="5"/>
  <c r="DC6" i="5"/>
  <c r="DB6" i="5"/>
  <c r="DA6" i="5"/>
  <c r="CZ6" i="5"/>
  <c r="CY6" i="5"/>
  <c r="CX6" i="5"/>
  <c r="CW6" i="5"/>
  <c r="CV6" i="5"/>
  <c r="K85" i="4" s="1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F85" i="4" s="1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BB8" i="4" s="1"/>
  <c r="S6" i="5"/>
  <c r="R6" i="5"/>
  <c r="Q6" i="5"/>
  <c r="P6" i="5"/>
  <c r="P10" i="4" s="1"/>
  <c r="O6" i="5"/>
  <c r="I10" i="4" s="1"/>
  <c r="N6" i="5"/>
  <c r="M6" i="5"/>
  <c r="AD8" i="4" s="1"/>
  <c r="L6" i="5"/>
  <c r="W8" i="4" s="1"/>
  <c r="K6" i="5"/>
  <c r="J6" i="5"/>
  <c r="I8" i="4" s="1"/>
  <c r="I6" i="5"/>
  <c r="H6" i="5"/>
  <c r="B6" i="4" s="1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J85" i="4"/>
  <c r="I85" i="4"/>
  <c r="H85" i="4"/>
  <c r="G85" i="4"/>
  <c r="E85" i="4"/>
  <c r="BB10" i="4"/>
  <c r="AT10" i="4"/>
  <c r="AL10" i="4"/>
  <c r="W10" i="4"/>
  <c r="B10" i="4"/>
  <c r="AT8" i="4"/>
  <c r="AL8" i="4"/>
  <c r="P8" i="4"/>
  <c r="B8" i="4"/>
</calcChain>
</file>

<file path=xl/sharedStrings.xml><?xml version="1.0" encoding="utf-8"?>
<sst xmlns="http://schemas.openxmlformats.org/spreadsheetml/2006/main" count="228" uniqueCount="114">
  <si>
    <t>経営比較分析表（令和4年度決算）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</si>
  <si>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</si>
  <si>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</si>
  <si>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</si>
  <si>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</si>
  <si>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</si>
  <si>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</si>
  <si>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</si>
  <si>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</si>
  <si>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</si>
  <si>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</si>
  <si>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</si>
  <si>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</si>
  <si>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</si>
  <si>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</si>
  <si>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</si>
  <si>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</si>
  <si>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</si>
  <si>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</si>
  <si>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</si>
  <si>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</si>
  <si>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</si>
  <si>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</si>
  <si>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</si>
  <si>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</si>
  <si>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</si>
  <si>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</si>
  <si>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</si>
  <si>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</si>
  <si>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</si>
  <si>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</si>
  <si>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</si>
  <si>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</si>
  <si>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</si>
  <si>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</si>
  <si>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</si>
  <si>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</si>
  <si>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</si>
  <si>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</si>
  <si>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</si>
  <si>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</si>
  <si>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</si>
  <si>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</si>
  <si>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</si>
  <si>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</si>
  <si>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</si>
  <si>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</si>
  <si>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</si>
  <si>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</si>
  <si>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</si>
  <si>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</si>
  <si>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</si>
  <si>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</si>
  <si>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</si>
  <si>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</si>
  <si>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</si>
  <si>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</si>
  <si>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</si>
  <si>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</si>
  <si>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</si>
  <si>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</si>
  <si>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</si>
  <si>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</si>
  <si>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</si>
  <si>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</si>
  <si>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</si>
  <si>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</si>
  <si>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</si>
  <si>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</si>
  <si>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</si>
  <si>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</si>
  <si>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</si>
  <si>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</si>
  <si>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</si>
  <si>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</si>
  <si>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</si>
  <si>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</si>
  <si>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</si>
  <si>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</si>
  <si>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</si>
  <si>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</si>
  <si>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</si>
  <si>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</si>
  <si>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</si>
  <si>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</si>
  <si>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</si>
  <si>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</si>
  <si>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</si>
  <si>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</si>
  <si>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</si>
  <si>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</si>
  <si>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</si>
  <si>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</si>
  <si>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茨城県　茨城町</t>
  </si>
  <si>
    <t>法適用</t>
  </si>
  <si>
    <t>水道事業</t>
  </si>
  <si>
    <t>末端給水事業</t>
  </si>
  <si>
    <t>A6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</si>
  <si>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</si>
  <si>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</si>
  <si>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</si>
  <si>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</si>
  <si>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</si>
  <si>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</si>
  <si>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</si>
  <si>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</si>
  <si>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</si>
  <si>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</si>
  <si>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</si>
  <si>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</si>
  <si>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</si>
  <si>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経常収支比率及び⑤料金回収率は、共に100％を超えており、類似団体平均値を上回る。単年度収支は黒字を計上し、給水に係る費用も給水収益の収入で賄われているが、更なる費用削減や更新投資等に充てる財源の確保等、今後も健全経営を続けていくため、平成30年度に策定した「茨城町水道事業経営戦略」の進捗管理（事後検証）・更新を行っていく。
⑦施設利用率は、東日本大震災後に減少したが、類似団体平均値を上回る程度に回復してきた。水道加入率の動向や今後想定される人口減少等を踏まえ、適切な施設規模の把握が求められる。
⑧有収率は、減少傾向にあが、類似団体平均値と比較すると高い数値である。要因としては、漏水等が少ないことが考えられるが、石綿セメント管や法定耐用年数を超えた管路が残されており、施設更新計画に基づき管路の更新を行っていく。</t>
    <rPh sb="195" eb="197">
      <t>ウワマワ</t>
    </rPh>
    <phoneticPr fontId="4"/>
  </si>
  <si>
    <t>①有形固定資産償却率は、増加傾向にあり、施設の老朽化が進行していると考えられ、類似団体平均値と比較すると高い数値である。
②管路経年化率は、類似団体平均値と比較すると低い数値であり、法定耐用年数を経過した管路が少ないと考えられる。
③管路更新率は、類似団体平均値と比較すると高い数値であるが、道路改良等に併せた配水管の布設替えにより、一時的に管路の更新ペースが高くなったものである。
　浄・配水場施設及び管路の更新については、法定耐用年数を経過したものについて、施設更新計画に基づき、継続的に更新していくことが必要であり、また、更新投資等に充てる財源の確保等も求められる。</t>
    <rPh sb="132" eb="134">
      <t>ヒカク</t>
    </rPh>
    <rPh sb="137" eb="138">
      <t>タカ</t>
    </rPh>
    <rPh sb="139" eb="141">
      <t>スウチ</t>
    </rPh>
    <rPh sb="146" eb="150">
      <t>ドウロカイリョウ</t>
    </rPh>
    <rPh sb="150" eb="151">
      <t>トウ</t>
    </rPh>
    <rPh sb="152" eb="153">
      <t>アワ</t>
    </rPh>
    <rPh sb="155" eb="158">
      <t>ハイスイカン</t>
    </rPh>
    <rPh sb="159" eb="162">
      <t>フセツガ</t>
    </rPh>
    <rPh sb="167" eb="170">
      <t>イチジテキ</t>
    </rPh>
    <rPh sb="180" eb="181">
      <t>タカ</t>
    </rPh>
    <phoneticPr fontId="4"/>
  </si>
  <si>
    <t>　浄・配水場施設は、計画的に施設の更新を進めているが、浄水施設が建設から40年が経過するなど、事業創設期に築造された施設の更新時期を迎えることとなる。施設の長寿命化、計画的な施設更新を進める。
　管路施設は、石綿管の更新や耐震管への移行が課題となるが、更新計画に基づき計画的に更新を進める。
　これらの施設更新等に多額の費用が見込まれ、財源の確保が求められる。
　今後は、策定した水道事業経営戦略に基づいて、更なる料金収入の確保、経費削減等の経営改善を図っていく必要がある。</t>
    <rPh sb="174" eb="175">
      <t>モト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</si>
</sst>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2" borderId="4" xfId="0" applyFont="1" applyFill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0.09</c:v>
                </c:pt>
                <c:pt idx="1">
                  <c:v>0.51</c:v>
                </c:pt>
                <c:pt idx="2">
                  <c:v>0.13</c:v>
                </c:pt>
                <c:pt idx="3">
                  <c:v>0.79</c:v>
                </c:pt>
                <c:pt idx="4">
                  <c:v>0.85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93-4F7C-A7C6-EA52D5AAF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0.5</c:v>
                </c:pt>
                <c:pt idx="1">
                  <c:v>0.52</c:v>
                </c:pt>
                <c:pt idx="2">
                  <c:v>0.53</c:v>
                </c:pt>
                <c:pt idx="3">
                  <c:v>0.48</c:v>
                </c:pt>
                <c:pt idx="4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93-4F7C-A7C6-EA52D5AAF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116.11</c:v>
                </c:pt>
                <c:pt idx="1">
                  <c:v>114.97</c:v>
                </c:pt>
                <c:pt idx="2">
                  <c:v>115.82</c:v>
                </c:pt>
                <c:pt idx="3">
                  <c:v>110.26</c:v>
                </c:pt>
                <c:pt idx="4">
                  <c:v>106.89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3E-4048-8D33-815E6F045F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108.87</c:v>
                </c:pt>
                <c:pt idx="1">
                  <c:v>108.61</c:v>
                </c:pt>
                <c:pt idx="2">
                  <c:v>108.35</c:v>
                </c:pt>
                <c:pt idx="3">
                  <c:v>108.84</c:v>
                </c:pt>
                <c:pt idx="4">
                  <c:v>105.92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3E-4048-8D33-815E6F045F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51.04</c:v>
                </c:pt>
                <c:pt idx="1">
                  <c:v>52.4</c:v>
                </c:pt>
                <c:pt idx="2">
                  <c:v>53.07</c:v>
                </c:pt>
                <c:pt idx="3">
                  <c:v>54.33</c:v>
                </c:pt>
                <c:pt idx="4">
                  <c:v>54.68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6B-42FA-9AD1-24A4BC52B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48.87</c:v>
                </c:pt>
                <c:pt idx="1">
                  <c:v>49.92</c:v>
                </c:pt>
                <c:pt idx="2">
                  <c:v>50.63</c:v>
                </c:pt>
                <c:pt idx="3">
                  <c:v>51.29</c:v>
                </c:pt>
                <c:pt idx="4">
                  <c:v>52.2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6B-42FA-9AD1-24A4BC52B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4.84</c:v>
                </c:pt>
                <c:pt idx="1">
                  <c:v>5.28</c:v>
                </c:pt>
                <c:pt idx="2">
                  <c:v>5.76</c:v>
                </c:pt>
                <c:pt idx="3">
                  <c:v>6.53</c:v>
                </c:pt>
                <c:pt idx="4">
                  <c:v>7.38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82-4410-9742-A6AFB00AE3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14.85</c:v>
                </c:pt>
                <c:pt idx="1">
                  <c:v>16.88</c:v>
                </c:pt>
                <c:pt idx="2">
                  <c:v>18.28</c:v>
                </c:pt>
                <c:pt idx="3">
                  <c:v>19.61</c:v>
                </c:pt>
                <c:pt idx="4">
                  <c:v>20.73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82-4410-9742-A6AFB00AE3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F9-4C73-AA8F-C8101181F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3.16</c:v>
                </c:pt>
                <c:pt idx="1">
                  <c:v>3.59</c:v>
                </c:pt>
                <c:pt idx="2">
                  <c:v>3.98</c:v>
                </c:pt>
                <c:pt idx="3">
                  <c:v>6.02</c:v>
                </c:pt>
                <c:pt idx="4">
                  <c:v>7.78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F9-4C73-AA8F-C8101181F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360.5</c:v>
                </c:pt>
                <c:pt idx="1">
                  <c:v>346.79</c:v>
                </c:pt>
                <c:pt idx="2">
                  <c:v>312.66000000000003</c:v>
                </c:pt>
                <c:pt idx="3">
                  <c:v>356.75</c:v>
                </c:pt>
                <c:pt idx="4">
                  <c:v>341.51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9F-4CDB-87EA-F140267465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369.69</c:v>
                </c:pt>
                <c:pt idx="1">
                  <c:v>379.08</c:v>
                </c:pt>
                <c:pt idx="2">
                  <c:v>367.55</c:v>
                </c:pt>
                <c:pt idx="3">
                  <c:v>378.56</c:v>
                </c:pt>
                <c:pt idx="4">
                  <c:v>364.46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9F-4CDB-87EA-F140267465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368.11</c:v>
                </c:pt>
                <c:pt idx="1">
                  <c:v>351.71</c:v>
                </c:pt>
                <c:pt idx="2">
                  <c:v>342.86</c:v>
                </c:pt>
                <c:pt idx="3">
                  <c:v>338.72</c:v>
                </c:pt>
                <c:pt idx="4">
                  <c:v>351.36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56-428F-A7D6-9241AB0BD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402.99</c:v>
                </c:pt>
                <c:pt idx="1">
                  <c:v>398.98</c:v>
                </c:pt>
                <c:pt idx="2">
                  <c:v>418.68</c:v>
                </c:pt>
                <c:pt idx="3">
                  <c:v>395.68</c:v>
                </c:pt>
                <c:pt idx="4">
                  <c:v>403.72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56-428F-A7D6-9241AB0BD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115.77</c:v>
                </c:pt>
                <c:pt idx="1">
                  <c:v>114.72</c:v>
                </c:pt>
                <c:pt idx="2">
                  <c:v>115.84</c:v>
                </c:pt>
                <c:pt idx="3">
                  <c:v>109.72</c:v>
                </c:pt>
                <c:pt idx="4">
                  <c:v>105.65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5B-4CD6-B71C-C68BC5CAB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98.66</c:v>
                </c:pt>
                <c:pt idx="1">
                  <c:v>98.64</c:v>
                </c:pt>
                <c:pt idx="2">
                  <c:v>94.78</c:v>
                </c:pt>
                <c:pt idx="3">
                  <c:v>97.59</c:v>
                </c:pt>
                <c:pt idx="4">
                  <c:v>92.17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5B-4CD6-B71C-C68BC5CAB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194.63</c:v>
                </c:pt>
                <c:pt idx="1">
                  <c:v>196.14</c:v>
                </c:pt>
                <c:pt idx="2">
                  <c:v>193.6</c:v>
                </c:pt>
                <c:pt idx="3">
                  <c:v>204.33</c:v>
                </c:pt>
                <c:pt idx="4">
                  <c:v>212.86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F5-49F0-A671-B3AE73F270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178.59</c:v>
                </c:pt>
                <c:pt idx="1">
                  <c:v>178.92</c:v>
                </c:pt>
                <c:pt idx="2">
                  <c:v>181.3</c:v>
                </c:pt>
                <c:pt idx="3">
                  <c:v>181.71</c:v>
                </c:pt>
                <c:pt idx="4">
                  <c:v>188.51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F5-49F0-A671-B3AE73F270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53.45</c:v>
                </c:pt>
                <c:pt idx="1">
                  <c:v>55.18</c:v>
                </c:pt>
                <c:pt idx="2">
                  <c:v>56.92</c:v>
                </c:pt>
                <c:pt idx="3">
                  <c:v>56.55</c:v>
                </c:pt>
                <c:pt idx="4">
                  <c:v>57.56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E6-400F-8940-B37A04CE9C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55.03</c:v>
                </c:pt>
                <c:pt idx="1">
                  <c:v>55.14</c:v>
                </c:pt>
                <c:pt idx="2">
                  <c:v>55.89</c:v>
                </c:pt>
                <c:pt idx="3">
                  <c:v>55.72</c:v>
                </c:pt>
                <c:pt idx="4">
                  <c:v>55.31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E6-400F-8940-B37A04CE9C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88.97</c:v>
                </c:pt>
                <c:pt idx="1">
                  <c:v>85.79</c:v>
                </c:pt>
                <c:pt idx="2">
                  <c:v>84.72</c:v>
                </c:pt>
                <c:pt idx="3">
                  <c:v>84.23</c:v>
                </c:pt>
                <c:pt idx="4">
                  <c:v>81.849999999999994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45-4714-B62A-3BCA4E322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81.900000000000006</c:v>
                </c:pt>
                <c:pt idx="1">
                  <c:v>81.39</c:v>
                </c:pt>
                <c:pt idx="2">
                  <c:v>81.27</c:v>
                </c:pt>
                <c:pt idx="3">
                  <c:v>81.260000000000005</c:v>
                </c:pt>
                <c:pt idx="4">
                  <c:v>80.36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45-4714-B62A-3BCA4E322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【252.29】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【268.07】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【174.75】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7" t="s">
        <v>0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</row>
    <row r="3" spans="1:78" ht="9.75" customHeight="1" x14ac:dyDescent="0.15">
      <c r="A3" s="2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</row>
    <row r="4" spans="1:78" ht="9.75" customHeight="1" x14ac:dyDescent="0.15">
      <c r="A4" s="2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8" t="str">
        <f>データ!H6</f>
        <v>茨城県　茨城町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9"/>
      <c r="AE6" s="79"/>
      <c r="AF6" s="79"/>
      <c r="AG6" s="79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9" t="s">
        <v>1</v>
      </c>
      <c r="C7" s="50"/>
      <c r="D7" s="50"/>
      <c r="E7" s="50"/>
      <c r="F7" s="50"/>
      <c r="G7" s="50"/>
      <c r="H7" s="50"/>
      <c r="I7" s="49" t="s">
        <v>2</v>
      </c>
      <c r="J7" s="50"/>
      <c r="K7" s="50"/>
      <c r="L7" s="50"/>
      <c r="M7" s="50"/>
      <c r="N7" s="50"/>
      <c r="O7" s="68"/>
      <c r="P7" s="51" t="s">
        <v>3</v>
      </c>
      <c r="Q7" s="51"/>
      <c r="R7" s="51"/>
      <c r="S7" s="51"/>
      <c r="T7" s="51"/>
      <c r="U7" s="51"/>
      <c r="V7" s="51"/>
      <c r="W7" s="51" t="s">
        <v>4</v>
      </c>
      <c r="X7" s="51"/>
      <c r="Y7" s="51"/>
      <c r="Z7" s="51"/>
      <c r="AA7" s="51"/>
      <c r="AB7" s="51"/>
      <c r="AC7" s="51"/>
      <c r="AD7" s="51" t="s">
        <v>5</v>
      </c>
      <c r="AE7" s="51"/>
      <c r="AF7" s="51"/>
      <c r="AG7" s="51"/>
      <c r="AH7" s="51"/>
      <c r="AI7" s="51"/>
      <c r="AJ7" s="51"/>
      <c r="AK7" s="2"/>
      <c r="AL7" s="51" t="s">
        <v>6</v>
      </c>
      <c r="AM7" s="51"/>
      <c r="AN7" s="51"/>
      <c r="AO7" s="51"/>
      <c r="AP7" s="51"/>
      <c r="AQ7" s="51"/>
      <c r="AR7" s="51"/>
      <c r="AS7" s="51"/>
      <c r="AT7" s="49" t="s">
        <v>7</v>
      </c>
      <c r="AU7" s="50"/>
      <c r="AV7" s="50"/>
      <c r="AW7" s="50"/>
      <c r="AX7" s="50"/>
      <c r="AY7" s="50"/>
      <c r="AZ7" s="50"/>
      <c r="BA7" s="50"/>
      <c r="BB7" s="51" t="s">
        <v>8</v>
      </c>
      <c r="BC7" s="51"/>
      <c r="BD7" s="51"/>
      <c r="BE7" s="51"/>
      <c r="BF7" s="51"/>
      <c r="BG7" s="51"/>
      <c r="BH7" s="51"/>
      <c r="BI7" s="51"/>
      <c r="BJ7" s="3"/>
      <c r="BK7" s="3"/>
      <c r="BL7" s="80" t="s">
        <v>9</v>
      </c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2"/>
    </row>
    <row r="8" spans="1:78" ht="18.75" customHeight="1" x14ac:dyDescent="0.15">
      <c r="A8" s="2"/>
      <c r="B8" s="73" t="str">
        <f>データ!$I$6</f>
        <v>法適用</v>
      </c>
      <c r="C8" s="74"/>
      <c r="D8" s="74"/>
      <c r="E8" s="74"/>
      <c r="F8" s="74"/>
      <c r="G8" s="74"/>
      <c r="H8" s="74"/>
      <c r="I8" s="73" t="str">
        <f>データ!$J$6</f>
        <v>水道事業</v>
      </c>
      <c r="J8" s="74"/>
      <c r="K8" s="74"/>
      <c r="L8" s="74"/>
      <c r="M8" s="74"/>
      <c r="N8" s="74"/>
      <c r="O8" s="75"/>
      <c r="P8" s="76" t="str">
        <f>データ!$K$6</f>
        <v>末端給水事業</v>
      </c>
      <c r="Q8" s="76"/>
      <c r="R8" s="76"/>
      <c r="S8" s="76"/>
      <c r="T8" s="76"/>
      <c r="U8" s="76"/>
      <c r="V8" s="76"/>
      <c r="W8" s="76" t="str">
        <f>データ!$L$6</f>
        <v>A6</v>
      </c>
      <c r="X8" s="76"/>
      <c r="Y8" s="76"/>
      <c r="Z8" s="76"/>
      <c r="AA8" s="76"/>
      <c r="AB8" s="76"/>
      <c r="AC8" s="76"/>
      <c r="AD8" s="76" t="str">
        <f>データ!$M$6</f>
        <v>非設置</v>
      </c>
      <c r="AE8" s="76"/>
      <c r="AF8" s="76"/>
      <c r="AG8" s="76"/>
      <c r="AH8" s="76"/>
      <c r="AI8" s="76"/>
      <c r="AJ8" s="76"/>
      <c r="AK8" s="2"/>
      <c r="AL8" s="67">
        <f>データ!$R$6</f>
        <v>31098</v>
      </c>
      <c r="AM8" s="67"/>
      <c r="AN8" s="67"/>
      <c r="AO8" s="67"/>
      <c r="AP8" s="67"/>
      <c r="AQ8" s="67"/>
      <c r="AR8" s="67"/>
      <c r="AS8" s="67"/>
      <c r="AT8" s="37">
        <f>データ!$S$6</f>
        <v>121.58</v>
      </c>
      <c r="AU8" s="38"/>
      <c r="AV8" s="38"/>
      <c r="AW8" s="38"/>
      <c r="AX8" s="38"/>
      <c r="AY8" s="38"/>
      <c r="AZ8" s="38"/>
      <c r="BA8" s="38"/>
      <c r="BB8" s="56">
        <f>データ!$T$6</f>
        <v>255.78</v>
      </c>
      <c r="BC8" s="56"/>
      <c r="BD8" s="56"/>
      <c r="BE8" s="56"/>
      <c r="BF8" s="56"/>
      <c r="BG8" s="56"/>
      <c r="BH8" s="56"/>
      <c r="BI8" s="56"/>
      <c r="BJ8" s="3"/>
      <c r="BK8" s="3"/>
      <c r="BL8" s="69" t="s">
        <v>10</v>
      </c>
      <c r="BM8" s="70"/>
      <c r="BN8" s="71" t="s">
        <v>11</v>
      </c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2"/>
    </row>
    <row r="9" spans="1:78" ht="18.75" customHeight="1" x14ac:dyDescent="0.15">
      <c r="A9" s="2"/>
      <c r="B9" s="49" t="s">
        <v>12</v>
      </c>
      <c r="C9" s="50"/>
      <c r="D9" s="50"/>
      <c r="E9" s="50"/>
      <c r="F9" s="50"/>
      <c r="G9" s="50"/>
      <c r="H9" s="50"/>
      <c r="I9" s="49" t="s">
        <v>13</v>
      </c>
      <c r="J9" s="50"/>
      <c r="K9" s="50"/>
      <c r="L9" s="50"/>
      <c r="M9" s="50"/>
      <c r="N9" s="50"/>
      <c r="O9" s="68"/>
      <c r="P9" s="51" t="s">
        <v>14</v>
      </c>
      <c r="Q9" s="51"/>
      <c r="R9" s="51"/>
      <c r="S9" s="51"/>
      <c r="T9" s="51"/>
      <c r="U9" s="51"/>
      <c r="V9" s="51"/>
      <c r="W9" s="51" t="s">
        <v>15</v>
      </c>
      <c r="X9" s="51"/>
      <c r="Y9" s="51"/>
      <c r="Z9" s="51"/>
      <c r="AA9" s="51"/>
      <c r="AB9" s="51"/>
      <c r="AC9" s="51"/>
      <c r="AD9" s="2"/>
      <c r="AE9" s="2"/>
      <c r="AF9" s="2"/>
      <c r="AG9" s="2"/>
      <c r="AH9" s="2"/>
      <c r="AI9" s="2"/>
      <c r="AJ9" s="2"/>
      <c r="AK9" s="2"/>
      <c r="AL9" s="51" t="s">
        <v>16</v>
      </c>
      <c r="AM9" s="51"/>
      <c r="AN9" s="51"/>
      <c r="AO9" s="51"/>
      <c r="AP9" s="51"/>
      <c r="AQ9" s="51"/>
      <c r="AR9" s="51"/>
      <c r="AS9" s="51"/>
      <c r="AT9" s="49" t="s">
        <v>17</v>
      </c>
      <c r="AU9" s="50"/>
      <c r="AV9" s="50"/>
      <c r="AW9" s="50"/>
      <c r="AX9" s="50"/>
      <c r="AY9" s="50"/>
      <c r="AZ9" s="50"/>
      <c r="BA9" s="50"/>
      <c r="BB9" s="51" t="s">
        <v>18</v>
      </c>
      <c r="BC9" s="51"/>
      <c r="BD9" s="51"/>
      <c r="BE9" s="51"/>
      <c r="BF9" s="51"/>
      <c r="BG9" s="51"/>
      <c r="BH9" s="51"/>
      <c r="BI9" s="51"/>
      <c r="BJ9" s="3"/>
      <c r="BK9" s="3"/>
      <c r="BL9" s="52" t="s">
        <v>19</v>
      </c>
      <c r="BM9" s="53"/>
      <c r="BN9" s="54" t="s">
        <v>20</v>
      </c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5"/>
    </row>
    <row r="10" spans="1:78" ht="18.75" customHeight="1" x14ac:dyDescent="0.15">
      <c r="A10" s="2"/>
      <c r="B10" s="37" t="str">
        <f>データ!$N$6</f>
        <v>-</v>
      </c>
      <c r="C10" s="38"/>
      <c r="D10" s="38"/>
      <c r="E10" s="38"/>
      <c r="F10" s="38"/>
      <c r="G10" s="38"/>
      <c r="H10" s="38"/>
      <c r="I10" s="37">
        <f>データ!$O$6</f>
        <v>70.540000000000006</v>
      </c>
      <c r="J10" s="38"/>
      <c r="K10" s="38"/>
      <c r="L10" s="38"/>
      <c r="M10" s="38"/>
      <c r="N10" s="38"/>
      <c r="O10" s="66"/>
      <c r="P10" s="56">
        <f>データ!$P$6</f>
        <v>88.11</v>
      </c>
      <c r="Q10" s="56"/>
      <c r="R10" s="56"/>
      <c r="S10" s="56"/>
      <c r="T10" s="56"/>
      <c r="U10" s="56"/>
      <c r="V10" s="56"/>
      <c r="W10" s="67">
        <f>データ!$Q$6</f>
        <v>4169</v>
      </c>
      <c r="X10" s="67"/>
      <c r="Y10" s="67"/>
      <c r="Z10" s="67"/>
      <c r="AA10" s="67"/>
      <c r="AB10" s="67"/>
      <c r="AC10" s="67"/>
      <c r="AD10" s="2"/>
      <c r="AE10" s="2"/>
      <c r="AF10" s="2"/>
      <c r="AG10" s="2"/>
      <c r="AH10" s="2"/>
      <c r="AI10" s="2"/>
      <c r="AJ10" s="2"/>
      <c r="AK10" s="2"/>
      <c r="AL10" s="67">
        <f>データ!$U$6</f>
        <v>27161</v>
      </c>
      <c r="AM10" s="67"/>
      <c r="AN10" s="67"/>
      <c r="AO10" s="67"/>
      <c r="AP10" s="67"/>
      <c r="AQ10" s="67"/>
      <c r="AR10" s="67"/>
      <c r="AS10" s="67"/>
      <c r="AT10" s="37">
        <f>データ!$V$6</f>
        <v>121.64</v>
      </c>
      <c r="AU10" s="38"/>
      <c r="AV10" s="38"/>
      <c r="AW10" s="38"/>
      <c r="AX10" s="38"/>
      <c r="AY10" s="38"/>
      <c r="AZ10" s="38"/>
      <c r="BA10" s="38"/>
      <c r="BB10" s="56">
        <f>データ!$W$6</f>
        <v>223.29</v>
      </c>
      <c r="BC10" s="56"/>
      <c r="BD10" s="56"/>
      <c r="BE10" s="56"/>
      <c r="BF10" s="56"/>
      <c r="BG10" s="56"/>
      <c r="BH10" s="56"/>
      <c r="BI10" s="56"/>
      <c r="BJ10" s="2"/>
      <c r="BK10" s="2"/>
      <c r="BL10" s="57" t="s">
        <v>21</v>
      </c>
      <c r="BM10" s="58"/>
      <c r="BN10" s="59" t="s">
        <v>22</v>
      </c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60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1" t="s">
        <v>23</v>
      </c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</row>
    <row r="14" spans="1:78" ht="13.5" customHeight="1" x14ac:dyDescent="0.15">
      <c r="A14" s="2"/>
      <c r="B14" s="63" t="s">
        <v>24</v>
      </c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5"/>
      <c r="BK14" s="2"/>
      <c r="BL14" s="31" t="s">
        <v>25</v>
      </c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3"/>
    </row>
    <row r="15" spans="1:78" ht="13.5" customHeight="1" x14ac:dyDescent="0.15">
      <c r="A15" s="2"/>
      <c r="B15" s="46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8"/>
      <c r="BK15" s="2"/>
      <c r="BL15" s="34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6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39" t="s">
        <v>111</v>
      </c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39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39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39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39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39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39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39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39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39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39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39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39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39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39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39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39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39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39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39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39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39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39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39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39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39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39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39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42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  <c r="BX44" s="43"/>
      <c r="BY44" s="43"/>
      <c r="BZ44" s="44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1" t="s">
        <v>26</v>
      </c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3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34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6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39" t="s">
        <v>112</v>
      </c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39"/>
      <c r="BM48" s="45"/>
      <c r="BN48" s="45"/>
      <c r="BO48" s="45"/>
      <c r="BP48" s="45"/>
      <c r="BQ48" s="45"/>
      <c r="BR48" s="45"/>
      <c r="BS48" s="45"/>
      <c r="BT48" s="45"/>
      <c r="BU48" s="45"/>
      <c r="BV48" s="45"/>
      <c r="BW48" s="45"/>
      <c r="BX48" s="45"/>
      <c r="BY48" s="45"/>
      <c r="BZ48" s="4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39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  <c r="BZ49" s="4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39"/>
      <c r="BM50" s="45"/>
      <c r="BN50" s="45"/>
      <c r="BO50" s="45"/>
      <c r="BP50" s="45"/>
      <c r="BQ50" s="45"/>
      <c r="BR50" s="45"/>
      <c r="BS50" s="45"/>
      <c r="BT50" s="45"/>
      <c r="BU50" s="45"/>
      <c r="BV50" s="45"/>
      <c r="BW50" s="45"/>
      <c r="BX50" s="45"/>
      <c r="BY50" s="45"/>
      <c r="BZ50" s="4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39"/>
      <c r="BM51" s="45"/>
      <c r="BN51" s="45"/>
      <c r="BO51" s="45"/>
      <c r="BP51" s="45"/>
      <c r="BQ51" s="45"/>
      <c r="BR51" s="45"/>
      <c r="BS51" s="45"/>
      <c r="BT51" s="45"/>
      <c r="BU51" s="45"/>
      <c r="BV51" s="45"/>
      <c r="BW51" s="45"/>
      <c r="BX51" s="45"/>
      <c r="BY51" s="45"/>
      <c r="BZ51" s="4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39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45"/>
      <c r="BZ52" s="4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39"/>
      <c r="BM53" s="45"/>
      <c r="BN53" s="45"/>
      <c r="BO53" s="45"/>
      <c r="BP53" s="45"/>
      <c r="BQ53" s="45"/>
      <c r="BR53" s="45"/>
      <c r="BS53" s="45"/>
      <c r="BT53" s="45"/>
      <c r="BU53" s="45"/>
      <c r="BV53" s="45"/>
      <c r="BW53" s="45"/>
      <c r="BX53" s="45"/>
      <c r="BY53" s="45"/>
      <c r="BZ53" s="4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39"/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45"/>
      <c r="BY54" s="45"/>
      <c r="BZ54" s="4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39"/>
      <c r="BM55" s="45"/>
      <c r="BN55" s="45"/>
      <c r="BO55" s="45"/>
      <c r="BP55" s="45"/>
      <c r="BQ55" s="45"/>
      <c r="BR55" s="45"/>
      <c r="BS55" s="45"/>
      <c r="BT55" s="45"/>
      <c r="BU55" s="45"/>
      <c r="BV55" s="45"/>
      <c r="BW55" s="45"/>
      <c r="BX55" s="45"/>
      <c r="BY55" s="45"/>
      <c r="BZ55" s="4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39"/>
      <c r="BM56" s="45"/>
      <c r="BN56" s="45"/>
      <c r="BO56" s="45"/>
      <c r="BP56" s="45"/>
      <c r="BQ56" s="45"/>
      <c r="BR56" s="45"/>
      <c r="BS56" s="45"/>
      <c r="BT56" s="45"/>
      <c r="BU56" s="45"/>
      <c r="BV56" s="45"/>
      <c r="BW56" s="45"/>
      <c r="BX56" s="45"/>
      <c r="BY56" s="45"/>
      <c r="BZ56" s="4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39"/>
      <c r="BM57" s="45"/>
      <c r="BN57" s="45"/>
      <c r="BO57" s="45"/>
      <c r="BP57" s="45"/>
      <c r="BQ57" s="45"/>
      <c r="BR57" s="45"/>
      <c r="BS57" s="45"/>
      <c r="BT57" s="45"/>
      <c r="BU57" s="45"/>
      <c r="BV57" s="45"/>
      <c r="BW57" s="45"/>
      <c r="BX57" s="45"/>
      <c r="BY57" s="45"/>
      <c r="BZ57" s="4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39"/>
      <c r="BM58" s="45"/>
      <c r="BN58" s="45"/>
      <c r="BO58" s="45"/>
      <c r="BP58" s="45"/>
      <c r="BQ58" s="45"/>
      <c r="BR58" s="45"/>
      <c r="BS58" s="45"/>
      <c r="BT58" s="45"/>
      <c r="BU58" s="45"/>
      <c r="BV58" s="45"/>
      <c r="BW58" s="45"/>
      <c r="BX58" s="45"/>
      <c r="BY58" s="45"/>
      <c r="BZ58" s="4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39"/>
      <c r="BM59" s="45"/>
      <c r="BN59" s="45"/>
      <c r="BO59" s="45"/>
      <c r="BP59" s="45"/>
      <c r="BQ59" s="45"/>
      <c r="BR59" s="45"/>
      <c r="BS59" s="45"/>
      <c r="BT59" s="45"/>
      <c r="BU59" s="45"/>
      <c r="BV59" s="45"/>
      <c r="BW59" s="45"/>
      <c r="BX59" s="45"/>
      <c r="BY59" s="45"/>
      <c r="BZ59" s="41"/>
    </row>
    <row r="60" spans="1:78" ht="13.5" customHeight="1" x14ac:dyDescent="0.15">
      <c r="A60" s="2"/>
      <c r="B60" s="46" t="s">
        <v>27</v>
      </c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8"/>
      <c r="BK60" s="2"/>
      <c r="BL60" s="39"/>
      <c r="BM60" s="45"/>
      <c r="BN60" s="45"/>
      <c r="BO60" s="45"/>
      <c r="BP60" s="45"/>
      <c r="BQ60" s="45"/>
      <c r="BR60" s="45"/>
      <c r="BS60" s="45"/>
      <c r="BT60" s="45"/>
      <c r="BU60" s="45"/>
      <c r="BV60" s="45"/>
      <c r="BW60" s="45"/>
      <c r="BX60" s="45"/>
      <c r="BY60" s="45"/>
      <c r="BZ60" s="41"/>
    </row>
    <row r="61" spans="1:78" ht="13.5" customHeight="1" x14ac:dyDescent="0.15">
      <c r="A61" s="2"/>
      <c r="B61" s="46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48"/>
      <c r="BK61" s="2"/>
      <c r="BL61" s="39"/>
      <c r="BM61" s="45"/>
      <c r="BN61" s="45"/>
      <c r="BO61" s="45"/>
      <c r="BP61" s="45"/>
      <c r="BQ61" s="45"/>
      <c r="BR61" s="45"/>
      <c r="BS61" s="45"/>
      <c r="BT61" s="45"/>
      <c r="BU61" s="45"/>
      <c r="BV61" s="45"/>
      <c r="BW61" s="45"/>
      <c r="BX61" s="45"/>
      <c r="BY61" s="45"/>
      <c r="BZ61" s="4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39"/>
      <c r="BM62" s="45"/>
      <c r="BN62" s="45"/>
      <c r="BO62" s="45"/>
      <c r="BP62" s="45"/>
      <c r="BQ62" s="45"/>
      <c r="BR62" s="45"/>
      <c r="BS62" s="45"/>
      <c r="BT62" s="45"/>
      <c r="BU62" s="45"/>
      <c r="BV62" s="45"/>
      <c r="BW62" s="45"/>
      <c r="BX62" s="45"/>
      <c r="BY62" s="45"/>
      <c r="BZ62" s="4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9"/>
      <c r="BM63" s="45"/>
      <c r="BN63" s="45"/>
      <c r="BO63" s="45"/>
      <c r="BP63" s="45"/>
      <c r="BQ63" s="45"/>
      <c r="BR63" s="45"/>
      <c r="BS63" s="45"/>
      <c r="BT63" s="45"/>
      <c r="BU63" s="45"/>
      <c r="BV63" s="45"/>
      <c r="BW63" s="45"/>
      <c r="BX63" s="45"/>
      <c r="BY63" s="45"/>
      <c r="BZ63" s="41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1" t="s">
        <v>28</v>
      </c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3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34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6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39" t="s">
        <v>113</v>
      </c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39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39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39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39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39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39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39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39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39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39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39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39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39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39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39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42"/>
      <c r="BM82" s="43"/>
      <c r="BN82" s="43"/>
      <c r="BO82" s="43"/>
      <c r="BP82" s="43"/>
      <c r="BQ82" s="43"/>
      <c r="BR82" s="43"/>
      <c r="BS82" s="43"/>
      <c r="BT82" s="43"/>
      <c r="BU82" s="43"/>
      <c r="BV82" s="43"/>
      <c r="BW82" s="43"/>
      <c r="BX82" s="43"/>
      <c r="BY82" s="43"/>
      <c r="BZ82" s="44"/>
    </row>
    <row r="83" spans="1:78" x14ac:dyDescent="0.15">
      <c r="C83" s="12"/>
    </row>
    <row r="84" spans="1:78" hidden="1" x14ac:dyDescent="0.15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15">
      <c r="B85" s="13"/>
      <c r="C85" s="13"/>
      <c r="D85" s="13"/>
      <c r="E85" s="13" t="str">
        <f>データ!AH6</f>
        <v>【108.70】</v>
      </c>
      <c r="F85" s="13" t="str">
        <f>データ!AS6</f>
        <v>【1.34】</v>
      </c>
      <c r="G85" s="13" t="str">
        <f>データ!BD6</f>
        <v>【252.29】</v>
      </c>
      <c r="H85" s="13" t="str">
        <f>データ!BO6</f>
        <v>【268.07】</v>
      </c>
      <c r="I85" s="13" t="str">
        <f>データ!BZ6</f>
        <v>【97.47】</v>
      </c>
      <c r="J85" s="13" t="str">
        <f>データ!CK6</f>
        <v>【174.75】</v>
      </c>
      <c r="K85" s="13" t="str">
        <f>データ!CV6</f>
        <v>【59.97】</v>
      </c>
      <c r="L85" s="13" t="str">
        <f>データ!DG6</f>
        <v>【89.76】</v>
      </c>
      <c r="M85" s="13" t="str">
        <f>データ!DR6</f>
        <v>【51.51】</v>
      </c>
      <c r="N85" s="13" t="str">
        <f>データ!EC6</f>
        <v>【23.75】</v>
      </c>
      <c r="O85" s="13" t="str">
        <f>データ!EN6</f>
        <v>【0.67】</v>
      </c>
    </row>
  </sheetData>
  <sheetProtection algorithmName="SHA-512" hashValue="gXJs6x2TUwZhEZqeOXUj/8UYfXDB9DGM8eB33gvRW7g6AN4wtFEyo6zvWEOLsfLFxPo6EwZMQeYq/odUpSr13Q==" saltValue="1zNCjh839LTnS77l3lQs+g==" spinCount="100000" sheet="1" objects="1" scenarios="1" formatCells="0" formatColumns="0" formatRows="0"/>
  <mergeCells count="48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L9:AS9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L64:BZ65"/>
    <mergeCell ref="AT10:BA10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15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15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84" t="s">
        <v>50</v>
      </c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6"/>
      <c r="X3" s="90" t="s">
        <v>51</v>
      </c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 t="s">
        <v>52</v>
      </c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</row>
    <row r="4" spans="1:144" x14ac:dyDescent="0.15">
      <c r="A4" s="15" t="s">
        <v>53</v>
      </c>
      <c r="B4" s="17"/>
      <c r="C4" s="17"/>
      <c r="D4" s="17"/>
      <c r="E4" s="17"/>
      <c r="F4" s="17"/>
      <c r="G4" s="17"/>
      <c r="H4" s="87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9"/>
      <c r="X4" s="83" t="s">
        <v>54</v>
      </c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 t="s">
        <v>55</v>
      </c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 t="s">
        <v>56</v>
      </c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 t="s">
        <v>57</v>
      </c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 t="s">
        <v>58</v>
      </c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 t="s">
        <v>59</v>
      </c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 t="s">
        <v>60</v>
      </c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 t="s">
        <v>61</v>
      </c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 t="s">
        <v>62</v>
      </c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 t="s">
        <v>63</v>
      </c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 t="s">
        <v>64</v>
      </c>
      <c r="EE4" s="83"/>
      <c r="EF4" s="83"/>
      <c r="EG4" s="83"/>
      <c r="EH4" s="83"/>
      <c r="EI4" s="83"/>
      <c r="EJ4" s="83"/>
      <c r="EK4" s="83"/>
      <c r="EL4" s="83"/>
      <c r="EM4" s="83"/>
      <c r="EN4" s="83"/>
    </row>
    <row r="5" spans="1:144" x14ac:dyDescent="0.15">
      <c r="A5" s="15" t="s">
        <v>65</v>
      </c>
      <c r="B5" s="18"/>
      <c r="C5" s="18"/>
      <c r="D5" s="18"/>
      <c r="E5" s="18"/>
      <c r="F5" s="18"/>
      <c r="G5" s="18"/>
      <c r="H5" s="19" t="s">
        <v>66</v>
      </c>
      <c r="I5" s="19" t="s">
        <v>67</v>
      </c>
      <c r="J5" s="19" t="s">
        <v>68</v>
      </c>
      <c r="K5" s="19" t="s">
        <v>69</v>
      </c>
      <c r="L5" s="19" t="s">
        <v>70</v>
      </c>
      <c r="M5" s="19" t="s">
        <v>5</v>
      </c>
      <c r="N5" s="19" t="s">
        <v>71</v>
      </c>
      <c r="O5" s="19" t="s">
        <v>72</v>
      </c>
      <c r="P5" s="19" t="s">
        <v>73</v>
      </c>
      <c r="Q5" s="19" t="s">
        <v>74</v>
      </c>
      <c r="R5" s="19" t="s">
        <v>75</v>
      </c>
      <c r="S5" s="19" t="s">
        <v>76</v>
      </c>
      <c r="T5" s="19" t="s">
        <v>77</v>
      </c>
      <c r="U5" s="19" t="s">
        <v>78</v>
      </c>
      <c r="V5" s="19" t="s">
        <v>79</v>
      </c>
      <c r="W5" s="19" t="s">
        <v>80</v>
      </c>
      <c r="X5" s="19" t="s">
        <v>81</v>
      </c>
      <c r="Y5" s="19" t="s">
        <v>82</v>
      </c>
      <c r="Z5" s="19" t="s">
        <v>83</v>
      </c>
      <c r="AA5" s="19" t="s">
        <v>84</v>
      </c>
      <c r="AB5" s="19" t="s">
        <v>85</v>
      </c>
      <c r="AC5" s="19" t="s">
        <v>86</v>
      </c>
      <c r="AD5" s="19" t="s">
        <v>87</v>
      </c>
      <c r="AE5" s="19" t="s">
        <v>88</v>
      </c>
      <c r="AF5" s="19" t="s">
        <v>89</v>
      </c>
      <c r="AG5" s="19" t="s">
        <v>90</v>
      </c>
      <c r="AH5" s="19" t="s">
        <v>29</v>
      </c>
      <c r="AI5" s="19" t="s">
        <v>81</v>
      </c>
      <c r="AJ5" s="19" t="s">
        <v>82</v>
      </c>
      <c r="AK5" s="19" t="s">
        <v>83</v>
      </c>
      <c r="AL5" s="19" t="s">
        <v>84</v>
      </c>
      <c r="AM5" s="19" t="s">
        <v>85</v>
      </c>
      <c r="AN5" s="19" t="s">
        <v>86</v>
      </c>
      <c r="AO5" s="19" t="s">
        <v>87</v>
      </c>
      <c r="AP5" s="19" t="s">
        <v>88</v>
      </c>
      <c r="AQ5" s="19" t="s">
        <v>89</v>
      </c>
      <c r="AR5" s="19" t="s">
        <v>90</v>
      </c>
      <c r="AS5" s="19" t="s">
        <v>91</v>
      </c>
      <c r="AT5" s="19" t="s">
        <v>81</v>
      </c>
      <c r="AU5" s="19" t="s">
        <v>82</v>
      </c>
      <c r="AV5" s="19" t="s">
        <v>83</v>
      </c>
      <c r="AW5" s="19" t="s">
        <v>84</v>
      </c>
      <c r="AX5" s="19" t="s">
        <v>85</v>
      </c>
      <c r="AY5" s="19" t="s">
        <v>86</v>
      </c>
      <c r="AZ5" s="19" t="s">
        <v>87</v>
      </c>
      <c r="BA5" s="19" t="s">
        <v>88</v>
      </c>
      <c r="BB5" s="19" t="s">
        <v>89</v>
      </c>
      <c r="BC5" s="19" t="s">
        <v>90</v>
      </c>
      <c r="BD5" s="19" t="s">
        <v>91</v>
      </c>
      <c r="BE5" s="19" t="s">
        <v>81</v>
      </c>
      <c r="BF5" s="19" t="s">
        <v>82</v>
      </c>
      <c r="BG5" s="19" t="s">
        <v>83</v>
      </c>
      <c r="BH5" s="19" t="s">
        <v>84</v>
      </c>
      <c r="BI5" s="19" t="s">
        <v>85</v>
      </c>
      <c r="BJ5" s="19" t="s">
        <v>86</v>
      </c>
      <c r="BK5" s="19" t="s">
        <v>87</v>
      </c>
      <c r="BL5" s="19" t="s">
        <v>88</v>
      </c>
      <c r="BM5" s="19" t="s">
        <v>89</v>
      </c>
      <c r="BN5" s="19" t="s">
        <v>90</v>
      </c>
      <c r="BO5" s="19" t="s">
        <v>91</v>
      </c>
      <c r="BP5" s="19" t="s">
        <v>81</v>
      </c>
      <c r="BQ5" s="19" t="s">
        <v>82</v>
      </c>
      <c r="BR5" s="19" t="s">
        <v>83</v>
      </c>
      <c r="BS5" s="19" t="s">
        <v>84</v>
      </c>
      <c r="BT5" s="19" t="s">
        <v>85</v>
      </c>
      <c r="BU5" s="19" t="s">
        <v>86</v>
      </c>
      <c r="BV5" s="19" t="s">
        <v>87</v>
      </c>
      <c r="BW5" s="19" t="s">
        <v>88</v>
      </c>
      <c r="BX5" s="19" t="s">
        <v>89</v>
      </c>
      <c r="BY5" s="19" t="s">
        <v>90</v>
      </c>
      <c r="BZ5" s="19" t="s">
        <v>91</v>
      </c>
      <c r="CA5" s="19" t="s">
        <v>81</v>
      </c>
      <c r="CB5" s="19" t="s">
        <v>82</v>
      </c>
      <c r="CC5" s="19" t="s">
        <v>83</v>
      </c>
      <c r="CD5" s="19" t="s">
        <v>84</v>
      </c>
      <c r="CE5" s="19" t="s">
        <v>85</v>
      </c>
      <c r="CF5" s="19" t="s">
        <v>86</v>
      </c>
      <c r="CG5" s="19" t="s">
        <v>87</v>
      </c>
      <c r="CH5" s="19" t="s">
        <v>88</v>
      </c>
      <c r="CI5" s="19" t="s">
        <v>89</v>
      </c>
      <c r="CJ5" s="19" t="s">
        <v>90</v>
      </c>
      <c r="CK5" s="19" t="s">
        <v>91</v>
      </c>
      <c r="CL5" s="19" t="s">
        <v>81</v>
      </c>
      <c r="CM5" s="19" t="s">
        <v>82</v>
      </c>
      <c r="CN5" s="19" t="s">
        <v>83</v>
      </c>
      <c r="CO5" s="19" t="s">
        <v>84</v>
      </c>
      <c r="CP5" s="19" t="s">
        <v>85</v>
      </c>
      <c r="CQ5" s="19" t="s">
        <v>86</v>
      </c>
      <c r="CR5" s="19" t="s">
        <v>87</v>
      </c>
      <c r="CS5" s="19" t="s">
        <v>88</v>
      </c>
      <c r="CT5" s="19" t="s">
        <v>89</v>
      </c>
      <c r="CU5" s="19" t="s">
        <v>90</v>
      </c>
      <c r="CV5" s="19" t="s">
        <v>91</v>
      </c>
      <c r="CW5" s="19" t="s">
        <v>81</v>
      </c>
      <c r="CX5" s="19" t="s">
        <v>82</v>
      </c>
      <c r="CY5" s="19" t="s">
        <v>83</v>
      </c>
      <c r="CZ5" s="19" t="s">
        <v>84</v>
      </c>
      <c r="DA5" s="19" t="s">
        <v>85</v>
      </c>
      <c r="DB5" s="19" t="s">
        <v>86</v>
      </c>
      <c r="DC5" s="19" t="s">
        <v>87</v>
      </c>
      <c r="DD5" s="19" t="s">
        <v>88</v>
      </c>
      <c r="DE5" s="19" t="s">
        <v>89</v>
      </c>
      <c r="DF5" s="19" t="s">
        <v>90</v>
      </c>
      <c r="DG5" s="19" t="s">
        <v>91</v>
      </c>
      <c r="DH5" s="19" t="s">
        <v>81</v>
      </c>
      <c r="DI5" s="19" t="s">
        <v>82</v>
      </c>
      <c r="DJ5" s="19" t="s">
        <v>83</v>
      </c>
      <c r="DK5" s="19" t="s">
        <v>84</v>
      </c>
      <c r="DL5" s="19" t="s">
        <v>85</v>
      </c>
      <c r="DM5" s="19" t="s">
        <v>86</v>
      </c>
      <c r="DN5" s="19" t="s">
        <v>87</v>
      </c>
      <c r="DO5" s="19" t="s">
        <v>88</v>
      </c>
      <c r="DP5" s="19" t="s">
        <v>89</v>
      </c>
      <c r="DQ5" s="19" t="s">
        <v>90</v>
      </c>
      <c r="DR5" s="19" t="s">
        <v>91</v>
      </c>
      <c r="DS5" s="19" t="s">
        <v>81</v>
      </c>
      <c r="DT5" s="19" t="s">
        <v>82</v>
      </c>
      <c r="DU5" s="19" t="s">
        <v>83</v>
      </c>
      <c r="DV5" s="19" t="s">
        <v>84</v>
      </c>
      <c r="DW5" s="19" t="s">
        <v>85</v>
      </c>
      <c r="DX5" s="19" t="s">
        <v>86</v>
      </c>
      <c r="DY5" s="19" t="s">
        <v>87</v>
      </c>
      <c r="DZ5" s="19" t="s">
        <v>88</v>
      </c>
      <c r="EA5" s="19" t="s">
        <v>89</v>
      </c>
      <c r="EB5" s="19" t="s">
        <v>90</v>
      </c>
      <c r="EC5" s="19" t="s">
        <v>91</v>
      </c>
      <c r="ED5" s="19" t="s">
        <v>81</v>
      </c>
      <c r="EE5" s="19" t="s">
        <v>82</v>
      </c>
      <c r="EF5" s="19" t="s">
        <v>83</v>
      </c>
      <c r="EG5" s="19" t="s">
        <v>84</v>
      </c>
      <c r="EH5" s="19" t="s">
        <v>85</v>
      </c>
      <c r="EI5" s="19" t="s">
        <v>86</v>
      </c>
      <c r="EJ5" s="19" t="s">
        <v>87</v>
      </c>
      <c r="EK5" s="19" t="s">
        <v>88</v>
      </c>
      <c r="EL5" s="19" t="s">
        <v>89</v>
      </c>
      <c r="EM5" s="19" t="s">
        <v>90</v>
      </c>
      <c r="EN5" s="19" t="s">
        <v>91</v>
      </c>
    </row>
    <row r="6" spans="1:144" s="23" customFormat="1" x14ac:dyDescent="0.15">
      <c r="A6" s="15" t="s">
        <v>92</v>
      </c>
      <c r="B6" s="20">
        <f>B7</f>
        <v>2022</v>
      </c>
      <c r="C6" s="20">
        <f t="shared" ref="C6:W6" si="3">C7</f>
        <v>83020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1</v>
      </c>
      <c r="H6" s="20" t="str">
        <f t="shared" si="3"/>
        <v>茨城県　茨城町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末端給水事業</v>
      </c>
      <c r="L6" s="20" t="str">
        <f t="shared" si="3"/>
        <v>A6</v>
      </c>
      <c r="M6" s="20" t="str">
        <f t="shared" si="3"/>
        <v>非設置</v>
      </c>
      <c r="N6" s="21" t="str">
        <f t="shared" si="3"/>
        <v>-</v>
      </c>
      <c r="O6" s="21">
        <f t="shared" si="3"/>
        <v>70.540000000000006</v>
      </c>
      <c r="P6" s="21">
        <f t="shared" si="3"/>
        <v>88.11</v>
      </c>
      <c r="Q6" s="21">
        <f t="shared" si="3"/>
        <v>4169</v>
      </c>
      <c r="R6" s="21">
        <f t="shared" si="3"/>
        <v>31098</v>
      </c>
      <c r="S6" s="21">
        <f t="shared" si="3"/>
        <v>121.58</v>
      </c>
      <c r="T6" s="21">
        <f t="shared" si="3"/>
        <v>255.78</v>
      </c>
      <c r="U6" s="21">
        <f t="shared" si="3"/>
        <v>27161</v>
      </c>
      <c r="V6" s="21">
        <f t="shared" si="3"/>
        <v>121.64</v>
      </c>
      <c r="W6" s="21">
        <f t="shared" si="3"/>
        <v>223.29</v>
      </c>
      <c r="X6" s="22">
        <f>IF(X7="",NA(),X7)</f>
        <v>116.11</v>
      </c>
      <c r="Y6" s="22">
        <f t="shared" ref="Y6:AG6" si="4">IF(Y7="",NA(),Y7)</f>
        <v>114.97</v>
      </c>
      <c r="Z6" s="22">
        <f t="shared" si="4"/>
        <v>115.82</v>
      </c>
      <c r="AA6" s="22">
        <f t="shared" si="4"/>
        <v>110.26</v>
      </c>
      <c r="AB6" s="22">
        <f t="shared" si="4"/>
        <v>106.89</v>
      </c>
      <c r="AC6" s="22">
        <f t="shared" si="4"/>
        <v>108.87</v>
      </c>
      <c r="AD6" s="22">
        <f t="shared" si="4"/>
        <v>108.61</v>
      </c>
      <c r="AE6" s="22">
        <f t="shared" si="4"/>
        <v>108.35</v>
      </c>
      <c r="AF6" s="22">
        <f t="shared" si="4"/>
        <v>108.84</v>
      </c>
      <c r="AG6" s="22">
        <f t="shared" si="4"/>
        <v>105.92</v>
      </c>
      <c r="AH6" s="21" t="str">
        <f>IF(AH7="","",IF(AH7="-","【-】","【"&amp;SUBSTITUTE(TEXT(AH7,"#,##0.00"),"-","△")&amp;"】"))</f>
        <v>【108.70】</v>
      </c>
      <c r="AI6" s="21">
        <f>IF(AI7="",NA(),AI7)</f>
        <v>0</v>
      </c>
      <c r="AJ6" s="21">
        <f t="shared" ref="AJ6:AR6" si="5">IF(AJ7="",NA(),AJ7)</f>
        <v>0</v>
      </c>
      <c r="AK6" s="21">
        <f t="shared" si="5"/>
        <v>0</v>
      </c>
      <c r="AL6" s="21">
        <f t="shared" si="5"/>
        <v>0</v>
      </c>
      <c r="AM6" s="21">
        <f t="shared" si="5"/>
        <v>0</v>
      </c>
      <c r="AN6" s="22">
        <f t="shared" si="5"/>
        <v>3.16</v>
      </c>
      <c r="AO6" s="22">
        <f t="shared" si="5"/>
        <v>3.59</v>
      </c>
      <c r="AP6" s="22">
        <f t="shared" si="5"/>
        <v>3.98</v>
      </c>
      <c r="AQ6" s="22">
        <f t="shared" si="5"/>
        <v>6.02</v>
      </c>
      <c r="AR6" s="22">
        <f t="shared" si="5"/>
        <v>7.78</v>
      </c>
      <c r="AS6" s="21" t="str">
        <f>IF(AS7="","",IF(AS7="-","【-】","【"&amp;SUBSTITUTE(TEXT(AS7,"#,##0.00"),"-","△")&amp;"】"))</f>
        <v>【1.34】</v>
      </c>
      <c r="AT6" s="22">
        <f>IF(AT7="",NA(),AT7)</f>
        <v>360.5</v>
      </c>
      <c r="AU6" s="22">
        <f t="shared" ref="AU6:BC6" si="6">IF(AU7="",NA(),AU7)</f>
        <v>346.79</v>
      </c>
      <c r="AV6" s="22">
        <f t="shared" si="6"/>
        <v>312.66000000000003</v>
      </c>
      <c r="AW6" s="22">
        <f t="shared" si="6"/>
        <v>356.75</v>
      </c>
      <c r="AX6" s="22">
        <f t="shared" si="6"/>
        <v>341.51</v>
      </c>
      <c r="AY6" s="22">
        <f t="shared" si="6"/>
        <v>369.69</v>
      </c>
      <c r="AZ6" s="22">
        <f t="shared" si="6"/>
        <v>379.08</v>
      </c>
      <c r="BA6" s="22">
        <f t="shared" si="6"/>
        <v>367.55</v>
      </c>
      <c r="BB6" s="22">
        <f t="shared" si="6"/>
        <v>378.56</v>
      </c>
      <c r="BC6" s="22">
        <f t="shared" si="6"/>
        <v>364.46</v>
      </c>
      <c r="BD6" s="21" t="str">
        <f>IF(BD7="","",IF(BD7="-","【-】","【"&amp;SUBSTITUTE(TEXT(BD7,"#,##0.00"),"-","△")&amp;"】"))</f>
        <v>【252.29】</v>
      </c>
      <c r="BE6" s="22">
        <f>IF(BE7="",NA(),BE7)</f>
        <v>368.11</v>
      </c>
      <c r="BF6" s="22">
        <f t="shared" ref="BF6:BN6" si="7">IF(BF7="",NA(),BF7)</f>
        <v>351.71</v>
      </c>
      <c r="BG6" s="22">
        <f t="shared" si="7"/>
        <v>342.86</v>
      </c>
      <c r="BH6" s="22">
        <f t="shared" si="7"/>
        <v>338.72</v>
      </c>
      <c r="BI6" s="22">
        <f t="shared" si="7"/>
        <v>351.36</v>
      </c>
      <c r="BJ6" s="22">
        <f t="shared" si="7"/>
        <v>402.99</v>
      </c>
      <c r="BK6" s="22">
        <f t="shared" si="7"/>
        <v>398.98</v>
      </c>
      <c r="BL6" s="22">
        <f t="shared" si="7"/>
        <v>418.68</v>
      </c>
      <c r="BM6" s="22">
        <f t="shared" si="7"/>
        <v>395.68</v>
      </c>
      <c r="BN6" s="22">
        <f t="shared" si="7"/>
        <v>403.72</v>
      </c>
      <c r="BO6" s="21" t="str">
        <f>IF(BO7="","",IF(BO7="-","【-】","【"&amp;SUBSTITUTE(TEXT(BO7,"#,##0.00"),"-","△")&amp;"】"))</f>
        <v>【268.07】</v>
      </c>
      <c r="BP6" s="22">
        <f>IF(BP7="",NA(),BP7)</f>
        <v>115.77</v>
      </c>
      <c r="BQ6" s="22">
        <f t="shared" ref="BQ6:BY6" si="8">IF(BQ7="",NA(),BQ7)</f>
        <v>114.72</v>
      </c>
      <c r="BR6" s="22">
        <f t="shared" si="8"/>
        <v>115.84</v>
      </c>
      <c r="BS6" s="22">
        <f t="shared" si="8"/>
        <v>109.72</v>
      </c>
      <c r="BT6" s="22">
        <f t="shared" si="8"/>
        <v>105.65</v>
      </c>
      <c r="BU6" s="22">
        <f t="shared" si="8"/>
        <v>98.66</v>
      </c>
      <c r="BV6" s="22">
        <f t="shared" si="8"/>
        <v>98.64</v>
      </c>
      <c r="BW6" s="22">
        <f t="shared" si="8"/>
        <v>94.78</v>
      </c>
      <c r="BX6" s="22">
        <f t="shared" si="8"/>
        <v>97.59</v>
      </c>
      <c r="BY6" s="22">
        <f t="shared" si="8"/>
        <v>92.17</v>
      </c>
      <c r="BZ6" s="21" t="str">
        <f>IF(BZ7="","",IF(BZ7="-","【-】","【"&amp;SUBSTITUTE(TEXT(BZ7,"#,##0.00"),"-","△")&amp;"】"))</f>
        <v>【97.47】</v>
      </c>
      <c r="CA6" s="22">
        <f>IF(CA7="",NA(),CA7)</f>
        <v>194.63</v>
      </c>
      <c r="CB6" s="22">
        <f t="shared" ref="CB6:CJ6" si="9">IF(CB7="",NA(),CB7)</f>
        <v>196.14</v>
      </c>
      <c r="CC6" s="22">
        <f t="shared" si="9"/>
        <v>193.6</v>
      </c>
      <c r="CD6" s="22">
        <f t="shared" si="9"/>
        <v>204.33</v>
      </c>
      <c r="CE6" s="22">
        <f t="shared" si="9"/>
        <v>212.86</v>
      </c>
      <c r="CF6" s="22">
        <f t="shared" si="9"/>
        <v>178.59</v>
      </c>
      <c r="CG6" s="22">
        <f t="shared" si="9"/>
        <v>178.92</v>
      </c>
      <c r="CH6" s="22">
        <f t="shared" si="9"/>
        <v>181.3</v>
      </c>
      <c r="CI6" s="22">
        <f t="shared" si="9"/>
        <v>181.71</v>
      </c>
      <c r="CJ6" s="22">
        <f t="shared" si="9"/>
        <v>188.51</v>
      </c>
      <c r="CK6" s="21" t="str">
        <f>IF(CK7="","",IF(CK7="-","【-】","【"&amp;SUBSTITUTE(TEXT(CK7,"#,##0.00"),"-","△")&amp;"】"))</f>
        <v>【174.75】</v>
      </c>
      <c r="CL6" s="22">
        <f>IF(CL7="",NA(),CL7)</f>
        <v>53.45</v>
      </c>
      <c r="CM6" s="22">
        <f t="shared" ref="CM6:CU6" si="10">IF(CM7="",NA(),CM7)</f>
        <v>55.18</v>
      </c>
      <c r="CN6" s="22">
        <f t="shared" si="10"/>
        <v>56.92</v>
      </c>
      <c r="CO6" s="22">
        <f t="shared" si="10"/>
        <v>56.55</v>
      </c>
      <c r="CP6" s="22">
        <f t="shared" si="10"/>
        <v>57.56</v>
      </c>
      <c r="CQ6" s="22">
        <f t="shared" si="10"/>
        <v>55.03</v>
      </c>
      <c r="CR6" s="22">
        <f t="shared" si="10"/>
        <v>55.14</v>
      </c>
      <c r="CS6" s="22">
        <f t="shared" si="10"/>
        <v>55.89</v>
      </c>
      <c r="CT6" s="22">
        <f t="shared" si="10"/>
        <v>55.72</v>
      </c>
      <c r="CU6" s="22">
        <f t="shared" si="10"/>
        <v>55.31</v>
      </c>
      <c r="CV6" s="21" t="str">
        <f>IF(CV7="","",IF(CV7="-","【-】","【"&amp;SUBSTITUTE(TEXT(CV7,"#,##0.00"),"-","△")&amp;"】"))</f>
        <v>【59.97】</v>
      </c>
      <c r="CW6" s="22">
        <f>IF(CW7="",NA(),CW7)</f>
        <v>88.97</v>
      </c>
      <c r="CX6" s="22">
        <f t="shared" ref="CX6:DF6" si="11">IF(CX7="",NA(),CX7)</f>
        <v>85.79</v>
      </c>
      <c r="CY6" s="22">
        <f t="shared" si="11"/>
        <v>84.72</v>
      </c>
      <c r="CZ6" s="22">
        <f t="shared" si="11"/>
        <v>84.23</v>
      </c>
      <c r="DA6" s="22">
        <f t="shared" si="11"/>
        <v>81.849999999999994</v>
      </c>
      <c r="DB6" s="22">
        <f t="shared" si="11"/>
        <v>81.900000000000006</v>
      </c>
      <c r="DC6" s="22">
        <f t="shared" si="11"/>
        <v>81.39</v>
      </c>
      <c r="DD6" s="22">
        <f t="shared" si="11"/>
        <v>81.27</v>
      </c>
      <c r="DE6" s="22">
        <f t="shared" si="11"/>
        <v>81.260000000000005</v>
      </c>
      <c r="DF6" s="22">
        <f t="shared" si="11"/>
        <v>80.36</v>
      </c>
      <c r="DG6" s="21" t="str">
        <f>IF(DG7="","",IF(DG7="-","【-】","【"&amp;SUBSTITUTE(TEXT(DG7,"#,##0.00"),"-","△")&amp;"】"))</f>
        <v>【89.76】</v>
      </c>
      <c r="DH6" s="22">
        <f>IF(DH7="",NA(),DH7)</f>
        <v>51.04</v>
      </c>
      <c r="DI6" s="22">
        <f t="shared" ref="DI6:DQ6" si="12">IF(DI7="",NA(),DI7)</f>
        <v>52.4</v>
      </c>
      <c r="DJ6" s="22">
        <f t="shared" si="12"/>
        <v>53.07</v>
      </c>
      <c r="DK6" s="22">
        <f t="shared" si="12"/>
        <v>54.33</v>
      </c>
      <c r="DL6" s="22">
        <f t="shared" si="12"/>
        <v>54.68</v>
      </c>
      <c r="DM6" s="22">
        <f t="shared" si="12"/>
        <v>48.87</v>
      </c>
      <c r="DN6" s="22">
        <f t="shared" si="12"/>
        <v>49.92</v>
      </c>
      <c r="DO6" s="22">
        <f t="shared" si="12"/>
        <v>50.63</v>
      </c>
      <c r="DP6" s="22">
        <f t="shared" si="12"/>
        <v>51.29</v>
      </c>
      <c r="DQ6" s="22">
        <f t="shared" si="12"/>
        <v>52.2</v>
      </c>
      <c r="DR6" s="21" t="str">
        <f>IF(DR7="","",IF(DR7="-","【-】","【"&amp;SUBSTITUTE(TEXT(DR7,"#,##0.00"),"-","△")&amp;"】"))</f>
        <v>【51.51】</v>
      </c>
      <c r="DS6" s="22">
        <f>IF(DS7="",NA(),DS7)</f>
        <v>4.84</v>
      </c>
      <c r="DT6" s="22">
        <f t="shared" ref="DT6:EB6" si="13">IF(DT7="",NA(),DT7)</f>
        <v>5.28</v>
      </c>
      <c r="DU6" s="22">
        <f t="shared" si="13"/>
        <v>5.76</v>
      </c>
      <c r="DV6" s="22">
        <f t="shared" si="13"/>
        <v>6.53</v>
      </c>
      <c r="DW6" s="22">
        <f t="shared" si="13"/>
        <v>7.38</v>
      </c>
      <c r="DX6" s="22">
        <f t="shared" si="13"/>
        <v>14.85</v>
      </c>
      <c r="DY6" s="22">
        <f t="shared" si="13"/>
        <v>16.88</v>
      </c>
      <c r="DZ6" s="22">
        <f t="shared" si="13"/>
        <v>18.28</v>
      </c>
      <c r="EA6" s="22">
        <f t="shared" si="13"/>
        <v>19.61</v>
      </c>
      <c r="EB6" s="22">
        <f t="shared" si="13"/>
        <v>20.73</v>
      </c>
      <c r="EC6" s="21" t="str">
        <f>IF(EC7="","",IF(EC7="-","【-】","【"&amp;SUBSTITUTE(TEXT(EC7,"#,##0.00"),"-","△")&amp;"】"))</f>
        <v>【23.75】</v>
      </c>
      <c r="ED6" s="22">
        <f>IF(ED7="",NA(),ED7)</f>
        <v>0.09</v>
      </c>
      <c r="EE6" s="22">
        <f t="shared" ref="EE6:EM6" si="14">IF(EE7="",NA(),EE7)</f>
        <v>0.51</v>
      </c>
      <c r="EF6" s="22">
        <f t="shared" si="14"/>
        <v>0.13</v>
      </c>
      <c r="EG6" s="22">
        <f t="shared" si="14"/>
        <v>0.79</v>
      </c>
      <c r="EH6" s="22">
        <f t="shared" si="14"/>
        <v>0.85</v>
      </c>
      <c r="EI6" s="22">
        <f t="shared" si="14"/>
        <v>0.5</v>
      </c>
      <c r="EJ6" s="22">
        <f t="shared" si="14"/>
        <v>0.52</v>
      </c>
      <c r="EK6" s="22">
        <f t="shared" si="14"/>
        <v>0.53</v>
      </c>
      <c r="EL6" s="22">
        <f t="shared" si="14"/>
        <v>0.48</v>
      </c>
      <c r="EM6" s="22">
        <f t="shared" si="14"/>
        <v>0.5</v>
      </c>
      <c r="EN6" s="21" t="str">
        <f>IF(EN7="","",IF(EN7="-","【-】","【"&amp;SUBSTITUTE(TEXT(EN7,"#,##0.00"),"-","△")&amp;"】"))</f>
        <v>【0.67】</v>
      </c>
    </row>
    <row r="7" spans="1:144" s="23" customFormat="1" x14ac:dyDescent="0.15">
      <c r="A7" s="15"/>
      <c r="B7" s="24">
        <v>2022</v>
      </c>
      <c r="C7" s="24">
        <v>83020</v>
      </c>
      <c r="D7" s="24">
        <v>46</v>
      </c>
      <c r="E7" s="24">
        <v>1</v>
      </c>
      <c r="F7" s="24">
        <v>0</v>
      </c>
      <c r="G7" s="24">
        <v>1</v>
      </c>
      <c r="H7" s="24" t="s">
        <v>93</v>
      </c>
      <c r="I7" s="24" t="s">
        <v>94</v>
      </c>
      <c r="J7" s="24" t="s">
        <v>95</v>
      </c>
      <c r="K7" s="24" t="s">
        <v>96</v>
      </c>
      <c r="L7" s="24" t="s">
        <v>97</v>
      </c>
      <c r="M7" s="24" t="s">
        <v>98</v>
      </c>
      <c r="N7" s="25" t="s">
        <v>99</v>
      </c>
      <c r="O7" s="25">
        <v>70.540000000000006</v>
      </c>
      <c r="P7" s="25">
        <v>88.11</v>
      </c>
      <c r="Q7" s="25">
        <v>4169</v>
      </c>
      <c r="R7" s="25">
        <v>31098</v>
      </c>
      <c r="S7" s="25">
        <v>121.58</v>
      </c>
      <c r="T7" s="25">
        <v>255.78</v>
      </c>
      <c r="U7" s="25">
        <v>27161</v>
      </c>
      <c r="V7" s="25">
        <v>121.64</v>
      </c>
      <c r="W7" s="25">
        <v>223.29</v>
      </c>
      <c r="X7" s="25">
        <v>116.11</v>
      </c>
      <c r="Y7" s="25">
        <v>114.97</v>
      </c>
      <c r="Z7" s="25">
        <v>115.82</v>
      </c>
      <c r="AA7" s="25">
        <v>110.26</v>
      </c>
      <c r="AB7" s="25">
        <v>106.89</v>
      </c>
      <c r="AC7" s="25">
        <v>108.87</v>
      </c>
      <c r="AD7" s="25">
        <v>108.61</v>
      </c>
      <c r="AE7" s="25">
        <v>108.35</v>
      </c>
      <c r="AF7" s="25">
        <v>108.84</v>
      </c>
      <c r="AG7" s="25">
        <v>105.92</v>
      </c>
      <c r="AH7" s="25">
        <v>108.7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5">
        <v>3.16</v>
      </c>
      <c r="AO7" s="25">
        <v>3.59</v>
      </c>
      <c r="AP7" s="25">
        <v>3.98</v>
      </c>
      <c r="AQ7" s="25">
        <v>6.02</v>
      </c>
      <c r="AR7" s="25">
        <v>7.78</v>
      </c>
      <c r="AS7" s="25">
        <v>1.34</v>
      </c>
      <c r="AT7" s="25">
        <v>360.5</v>
      </c>
      <c r="AU7" s="25">
        <v>346.79</v>
      </c>
      <c r="AV7" s="25">
        <v>312.66000000000003</v>
      </c>
      <c r="AW7" s="25">
        <v>356.75</v>
      </c>
      <c r="AX7" s="25">
        <v>341.51</v>
      </c>
      <c r="AY7" s="25">
        <v>369.69</v>
      </c>
      <c r="AZ7" s="25">
        <v>379.08</v>
      </c>
      <c r="BA7" s="25">
        <v>367.55</v>
      </c>
      <c r="BB7" s="25">
        <v>378.56</v>
      </c>
      <c r="BC7" s="25">
        <v>364.46</v>
      </c>
      <c r="BD7" s="25">
        <v>252.29</v>
      </c>
      <c r="BE7" s="25">
        <v>368.11</v>
      </c>
      <c r="BF7" s="25">
        <v>351.71</v>
      </c>
      <c r="BG7" s="25">
        <v>342.86</v>
      </c>
      <c r="BH7" s="25">
        <v>338.72</v>
      </c>
      <c r="BI7" s="25">
        <v>351.36</v>
      </c>
      <c r="BJ7" s="25">
        <v>402.99</v>
      </c>
      <c r="BK7" s="25">
        <v>398.98</v>
      </c>
      <c r="BL7" s="25">
        <v>418.68</v>
      </c>
      <c r="BM7" s="25">
        <v>395.68</v>
      </c>
      <c r="BN7" s="25">
        <v>403.72</v>
      </c>
      <c r="BO7" s="25">
        <v>268.07</v>
      </c>
      <c r="BP7" s="25">
        <v>115.77</v>
      </c>
      <c r="BQ7" s="25">
        <v>114.72</v>
      </c>
      <c r="BR7" s="25">
        <v>115.84</v>
      </c>
      <c r="BS7" s="25">
        <v>109.72</v>
      </c>
      <c r="BT7" s="25">
        <v>105.65</v>
      </c>
      <c r="BU7" s="25">
        <v>98.66</v>
      </c>
      <c r="BV7" s="25">
        <v>98.64</v>
      </c>
      <c r="BW7" s="25">
        <v>94.78</v>
      </c>
      <c r="BX7" s="25">
        <v>97.59</v>
      </c>
      <c r="BY7" s="25">
        <v>92.17</v>
      </c>
      <c r="BZ7" s="25">
        <v>97.47</v>
      </c>
      <c r="CA7" s="25">
        <v>194.63</v>
      </c>
      <c r="CB7" s="25">
        <v>196.14</v>
      </c>
      <c r="CC7" s="25">
        <v>193.6</v>
      </c>
      <c r="CD7" s="25">
        <v>204.33</v>
      </c>
      <c r="CE7" s="25">
        <v>212.86</v>
      </c>
      <c r="CF7" s="25">
        <v>178.59</v>
      </c>
      <c r="CG7" s="25">
        <v>178.92</v>
      </c>
      <c r="CH7" s="25">
        <v>181.3</v>
      </c>
      <c r="CI7" s="25">
        <v>181.71</v>
      </c>
      <c r="CJ7" s="25">
        <v>188.51</v>
      </c>
      <c r="CK7" s="25">
        <v>174.75</v>
      </c>
      <c r="CL7" s="25">
        <v>53.45</v>
      </c>
      <c r="CM7" s="25">
        <v>55.18</v>
      </c>
      <c r="CN7" s="25">
        <v>56.92</v>
      </c>
      <c r="CO7" s="25">
        <v>56.55</v>
      </c>
      <c r="CP7" s="25">
        <v>57.56</v>
      </c>
      <c r="CQ7" s="25">
        <v>55.03</v>
      </c>
      <c r="CR7" s="25">
        <v>55.14</v>
      </c>
      <c r="CS7" s="25">
        <v>55.89</v>
      </c>
      <c r="CT7" s="25">
        <v>55.72</v>
      </c>
      <c r="CU7" s="25">
        <v>55.31</v>
      </c>
      <c r="CV7" s="25">
        <v>59.97</v>
      </c>
      <c r="CW7" s="25">
        <v>88.97</v>
      </c>
      <c r="CX7" s="25">
        <v>85.79</v>
      </c>
      <c r="CY7" s="25">
        <v>84.72</v>
      </c>
      <c r="CZ7" s="25">
        <v>84.23</v>
      </c>
      <c r="DA7" s="25">
        <v>81.849999999999994</v>
      </c>
      <c r="DB7" s="25">
        <v>81.900000000000006</v>
      </c>
      <c r="DC7" s="25">
        <v>81.39</v>
      </c>
      <c r="DD7" s="25">
        <v>81.27</v>
      </c>
      <c r="DE7" s="25">
        <v>81.260000000000005</v>
      </c>
      <c r="DF7" s="25">
        <v>80.36</v>
      </c>
      <c r="DG7" s="25">
        <v>89.76</v>
      </c>
      <c r="DH7" s="25">
        <v>51.04</v>
      </c>
      <c r="DI7" s="25">
        <v>52.4</v>
      </c>
      <c r="DJ7" s="25">
        <v>53.07</v>
      </c>
      <c r="DK7" s="25">
        <v>54.33</v>
      </c>
      <c r="DL7" s="25">
        <v>54.68</v>
      </c>
      <c r="DM7" s="25">
        <v>48.87</v>
      </c>
      <c r="DN7" s="25">
        <v>49.92</v>
      </c>
      <c r="DO7" s="25">
        <v>50.63</v>
      </c>
      <c r="DP7" s="25">
        <v>51.29</v>
      </c>
      <c r="DQ7" s="25">
        <v>52.2</v>
      </c>
      <c r="DR7" s="25">
        <v>51.51</v>
      </c>
      <c r="DS7" s="25">
        <v>4.84</v>
      </c>
      <c r="DT7" s="25">
        <v>5.28</v>
      </c>
      <c r="DU7" s="25">
        <v>5.76</v>
      </c>
      <c r="DV7" s="25">
        <v>6.53</v>
      </c>
      <c r="DW7" s="25">
        <v>7.38</v>
      </c>
      <c r="DX7" s="25">
        <v>14.85</v>
      </c>
      <c r="DY7" s="25">
        <v>16.88</v>
      </c>
      <c r="DZ7" s="25">
        <v>18.28</v>
      </c>
      <c r="EA7" s="25">
        <v>19.61</v>
      </c>
      <c r="EB7" s="25">
        <v>20.73</v>
      </c>
      <c r="EC7" s="25">
        <v>23.75</v>
      </c>
      <c r="ED7" s="25">
        <v>0.09</v>
      </c>
      <c r="EE7" s="25">
        <v>0.51</v>
      </c>
      <c r="EF7" s="25">
        <v>0.13</v>
      </c>
      <c r="EG7" s="25">
        <v>0.79</v>
      </c>
      <c r="EH7" s="25">
        <v>0.85</v>
      </c>
      <c r="EI7" s="25">
        <v>0.5</v>
      </c>
      <c r="EJ7" s="25">
        <v>0.52</v>
      </c>
      <c r="EK7" s="25">
        <v>0.53</v>
      </c>
      <c r="EL7" s="25">
        <v>0.48</v>
      </c>
      <c r="EM7" s="25">
        <v>0.5</v>
      </c>
      <c r="EN7" s="25">
        <v>0.67</v>
      </c>
    </row>
    <row r="8" spans="1:144" x14ac:dyDescent="0.15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15">
      <c r="A9" s="28"/>
      <c r="B9" s="28" t="s">
        <v>100</v>
      </c>
      <c r="C9" s="28" t="s">
        <v>101</v>
      </c>
      <c r="D9" s="28" t="s">
        <v>102</v>
      </c>
      <c r="E9" s="28" t="s">
        <v>103</v>
      </c>
      <c r="F9" s="28" t="s">
        <v>104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15">
      <c r="A10" s="28" t="s">
        <v>44</v>
      </c>
      <c r="B10" s="29">
        <f>DATEVALUE($B7+12-B11&amp;"/1/"&amp;B12)</f>
        <v>47484</v>
      </c>
      <c r="C10" s="30">
        <f>DATEVALUE($B7+12-C11&amp;"/1/"&amp;C12)</f>
        <v>47849</v>
      </c>
      <c r="D10" s="30">
        <f>DATEVALUE($B7+12-D11&amp;"/1/"&amp;D12)</f>
        <v>48215</v>
      </c>
      <c r="E10" s="30">
        <f>DATEVALUE($B7+12-E11&amp;"/1/"&amp;E12)</f>
        <v>48582</v>
      </c>
      <c r="F10" s="30">
        <f>DATEVALUE($B7+12-F11&amp;"/1/"&amp;F12)</f>
        <v>48948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106</v>
      </c>
    </row>
    <row r="13" spans="1:144" x14ac:dyDescent="0.15">
      <c r="B13" t="s">
        <v>107</v>
      </c>
      <c r="C13" t="s">
        <v>108</v>
      </c>
      <c r="D13" t="s">
        <v>109</v>
      </c>
      <c r="E13" t="s">
        <v>109</v>
      </c>
      <c r="F13" t="s">
        <v>108</v>
      </c>
      <c r="G13" t="s">
        <v>110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政策企画部情報システム課</cp:lastModifiedBy>
  <cp:lastPrinted>2024-02-22T01:02:18Z</cp:lastPrinted>
  <dcterms:created xsi:type="dcterms:W3CDTF">2023-12-05T00:50:15Z</dcterms:created>
  <dcterms:modified xsi:type="dcterms:W3CDTF">2024-02-22T01:02:37Z</dcterms:modified>
  <cp:category/>
</cp:coreProperties>
</file>