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m4n1018\R05_2503財政課\030財政係\060県提出調書\020財政報告文書（理財担当）\240【茨城県市町村課】公営企業に係る経営比較分析表（令和４年度決算）の分析等について（送信の御連絡）\030資料\下水道課　回答\★R4経営比較分析表\"/>
    </mc:Choice>
  </mc:AlternateContent>
  <workbookProtection workbookAlgorithmName="SHA-512" workbookHashValue="q8b4VwpWVC4X3MD5s5qTxTkjYSkaVFuYhujlWfJjYu4tgbE1ByIwNChvA1zjYKfx2/HHVSjHbmWHInsf6NBiZA==" workbookSaltValue="4n3cYcGrjVjMYOLjzfVdxA==" workbookSpinCount="100000" lockStructure="1"/>
  <bookViews>
    <workbookView xWindow="0" yWindow="0" windowWidth="15345" windowHeight="44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<sst xmlns="http://schemas.openxmlformats.org/spreadsheetml/2006/main" count="236" uniqueCount="122">
  <si>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</si>
  <si>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</si>
  <si>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</si>
  <si>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</si>
  <si>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</si>
  <si>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</si>
  <si>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</si>
  <si>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</si>
  <si>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</si>
  <si>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</si>
  <si>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</si>
  <si>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</si>
  <si>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</si>
  <si>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</si>
  <si>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</si>
  <si>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</si>
  <si>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</si>
  <si>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</si>
  <si>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</si>
  <si>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</si>
  <si>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</si>
  <si>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</si>
  <si>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</si>
  <si>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</si>
  <si>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</si>
  <si>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</si>
  <si>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</si>
  <si>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</si>
  <si>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</si>
  <si>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</si>
  <si>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</si>
  <si>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</si>
  <si>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</si>
  <si>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</si>
  <si>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</si>
  <si>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</si>
  <si>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</si>
  <si>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</si>
  <si>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</si>
  <si>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</si>
  <si>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</si>
  <si>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</si>
  <si>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</si>
  <si>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</si>
  <si>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</si>
  <si>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</si>
  <si>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</si>
  <si>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</si>
  <si>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</si>
  <si>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</si>
  <si>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</si>
  <si>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</si>
  <si>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</si>
  <si>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</si>
  <si>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</si>
  <si>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</si>
  <si>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</si>
  <si>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</si>
  <si>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</si>
  <si>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</si>
  <si>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</si>
  <si>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</si>
  <si>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</si>
  <si>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</si>
  <si>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</si>
  <si>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</si>
  <si>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</si>
  <si>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</si>
  <si>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</si>
  <si>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</si>
  <si>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</si>
  <si>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</si>
  <si>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</si>
  <si>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</si>
  <si>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</si>
  <si>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</si>
  <si>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</si>
  <si>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</si>
  <si>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</si>
  <si>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</si>
  <si>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</si>
  <si>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</si>
  <si>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</si>
  <si>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</si>
  <si>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</si>
  <si>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</si>
  <si>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</si>
  <si>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</si>
  <si>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</si>
  <si>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</si>
  <si>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</si>
  <si>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</si>
  <si>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</si>
  <si>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</si>
  <si>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</si>
  <si>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</si>
  <si>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</si>
  <si>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</si>
  <si>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</si>
  <si>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坂東市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</si>
  <si>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</si>
  <si>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</si>
  <si>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</si>
  <si>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</si>
  <si>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</si>
  <si>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</si>
  <si>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</si>
  <si>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</si>
  <si>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</si>
  <si>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</si>
  <si>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</si>
  <si>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</si>
  <si>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</si>
  <si>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</si>
  <si>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</si>
  <si>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</si>
  <si>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</si>
  <si>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</si>
  <si>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</si>
  <si>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③管渠改善率は0％で、管路改修は行っていない。施設に関しても現在は、故障後の修繕となっており、今後は計画的な維持管理費を計上する必要があると考えている。</t>
    <rPh sb="60" eb="62">
      <t>ケイジョウ</t>
    </rPh>
    <phoneticPr fontId="4"/>
  </si>
  <si>
    <t>経営の健全、効率化を考慮し、経営戦略に沿って効率的かつ持続的な経営に努めていく必要がある。また、施設等についても計画的な修繕により長寿命化を図っていく。</t>
    <rPh sb="0" eb="2">
      <t>ケイエイ</t>
    </rPh>
    <rPh sb="3" eb="5">
      <t>ケンゼン</t>
    </rPh>
    <rPh sb="6" eb="9">
      <t>コウリツカ</t>
    </rPh>
    <rPh sb="10" eb="12">
      <t>コウリョ</t>
    </rPh>
    <rPh sb="14" eb="18">
      <t>ケイエイセンリャク</t>
    </rPh>
    <rPh sb="19" eb="20">
      <t>ソ</t>
    </rPh>
    <rPh sb="22" eb="25">
      <t>コウリツテキ</t>
    </rPh>
    <rPh sb="27" eb="30">
      <t>ジゾクテキ</t>
    </rPh>
    <rPh sb="31" eb="33">
      <t>ケイエイ</t>
    </rPh>
    <rPh sb="34" eb="35">
      <t>ツト</t>
    </rPh>
    <rPh sb="39" eb="41">
      <t>ヒツヨウ</t>
    </rPh>
    <rPh sb="48" eb="50">
      <t>シセツ</t>
    </rPh>
    <rPh sb="50" eb="51">
      <t>トウ</t>
    </rPh>
    <rPh sb="56" eb="59">
      <t>ケイカクテキ</t>
    </rPh>
    <rPh sb="60" eb="62">
      <t>シュウゼン</t>
    </rPh>
    <rPh sb="65" eb="69">
      <t>チョウジュミョウカ</t>
    </rPh>
    <rPh sb="70" eb="71">
      <t>ハカ</t>
    </rPh>
    <phoneticPr fontId="4"/>
  </si>
  <si>
    <t xml:space="preserve">①収益的収支比率の指標が、41.15%であり、一般会計からの繰入により料金収入の不足分を賄っている。今後、公共下水道との料金体系の整合性を検討する。
④企業債残高対事業規模比率について、類似団体平均値と比較して高い水準値であるが、新規借り入れの抑制に努める。
⑤経費回収率については、66.75%と類似団体を上回っている。今後は、経費の抑制を図ることにより、回収率の向上に取り組んでいく。　　
⑥汚水処理原価の指標は、199.77円で類似団体を下回っている。今後も、経費節減、接続率向上を図り、費用の効率化を図っていく。　
⑦施設利用率は、52.52%で類似団体の平均程度となっている。今後は、公共下水道との統合も検討していく必要性がある。
⑧水洗化率については、84.29％であり、類似団体平均よりも低い。その要因としては、宅内延長が長い家が多く、工事費が高額となり、接続率が上がらないものと考えられる。今後も引き続き、戸別訪問等により、接続率の向上に取り組んでいく。
</t>
    <rPh sb="154" eb="155">
      <t>ウエ</t>
    </rPh>
    <rPh sb="165" eb="167">
      <t>ケイヒ</t>
    </rPh>
    <rPh sb="168" eb="170">
      <t>ヨクセイ</t>
    </rPh>
    <rPh sb="171" eb="172">
      <t>ハカ</t>
    </rPh>
    <rPh sb="179" eb="182">
      <t>カイシュウリツ</t>
    </rPh>
    <rPh sb="183" eb="185">
      <t>コウジョウ</t>
    </rPh>
    <rPh sb="186" eb="187">
      <t>ト</t>
    </rPh>
    <rPh sb="188" eb="189">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</si>
</sst>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49-42BA-A6CB-E37BDE59202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8449-42BA-A6CB-E37BDE59202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51.96</c:v>
                </c:pt>
                <c:pt idx="1">
                  <c:v>53.84</c:v>
                </c:pt>
                <c:pt idx="2">
                  <c:v>54.67</c:v>
                </c:pt>
                <c:pt idx="3">
                  <c:v>50.57</c:v>
                </c:pt>
                <c:pt idx="4">
                  <c:v>52.52</c:v>
                </c:pt>
              </c:numCache>
            </c:numRef>
          </c:val>
          <c:extLst>
            <c:ext xmlns:c16="http://schemas.microsoft.com/office/drawing/2014/chart" uri="{C3380CC4-5D6E-409C-BE32-E72D297353CC}">
              <c16:uniqueId val="{00000000-69A5-4B29-8E0B-6585C24A470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69A5-4B29-8E0B-6585C24A470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79.38</c:v>
                </c:pt>
                <c:pt idx="1">
                  <c:v>83.08</c:v>
                </c:pt>
                <c:pt idx="2">
                  <c:v>83.6</c:v>
                </c:pt>
                <c:pt idx="3">
                  <c:v>83.98</c:v>
                </c:pt>
                <c:pt idx="4">
                  <c:v>84.29</c:v>
                </c:pt>
              </c:numCache>
            </c:numRef>
          </c:val>
          <c:extLst>
            <c:ext xmlns:c16="http://schemas.microsoft.com/office/drawing/2014/chart" uri="{C3380CC4-5D6E-409C-BE32-E72D297353CC}">
              <c16:uniqueId val="{00000000-18C5-47E6-898E-B7F65C297E3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18C5-47E6-898E-B7F65C297E3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47.62</c:v>
                </c:pt>
                <c:pt idx="1">
                  <c:v>45.25</c:v>
                </c:pt>
                <c:pt idx="2">
                  <c:v>47.31</c:v>
                </c:pt>
                <c:pt idx="3">
                  <c:v>41.59</c:v>
                </c:pt>
                <c:pt idx="4">
                  <c:v>41.15</c:v>
                </c:pt>
              </c:numCache>
            </c:numRef>
          </c:val>
          <c:extLst>
            <c:ext xmlns:c16="http://schemas.microsoft.com/office/drawing/2014/chart" uri="{C3380CC4-5D6E-409C-BE32-E72D297353CC}">
              <c16:uniqueId val="{00000000-916F-40BB-8BFF-FC4AD74B8E8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6F-40BB-8BFF-FC4AD74B8E8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5F-4AD8-B876-445F7854366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5F-4AD8-B876-445F7854366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8C-4C54-8386-B8301C39249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8C-4C54-8386-B8301C39249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A6-4D09-B1E6-F3DCE84DAE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A6-4D09-B1E6-F3DCE84DAE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A4-4515-B319-32CF660ADB2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A4-4515-B319-32CF660ADB2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2841.32</c:v>
                </c:pt>
              </c:numCache>
            </c:numRef>
          </c:val>
          <c:extLst>
            <c:ext xmlns:c16="http://schemas.microsoft.com/office/drawing/2014/chart" uri="{C3380CC4-5D6E-409C-BE32-E72D297353CC}">
              <c16:uniqueId val="{00000000-4866-4B44-BDDB-9F0EDBEA376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4866-4B44-BDDB-9F0EDBEA376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58.82</c:v>
                </c:pt>
                <c:pt idx="1">
                  <c:v>63.88</c:v>
                </c:pt>
                <c:pt idx="2">
                  <c:v>53.77</c:v>
                </c:pt>
                <c:pt idx="3">
                  <c:v>69.739999999999995</c:v>
                </c:pt>
                <c:pt idx="4">
                  <c:v>66.75</c:v>
                </c:pt>
              </c:numCache>
            </c:numRef>
          </c:val>
          <c:extLst>
            <c:ext xmlns:c16="http://schemas.microsoft.com/office/drawing/2014/chart" uri="{C3380CC4-5D6E-409C-BE32-E72D297353CC}">
              <c16:uniqueId val="{00000000-A708-4FA1-B8C2-13D9F2FA135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A708-4FA1-B8C2-13D9F2FA135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230.23</c:v>
                </c:pt>
                <c:pt idx="1">
                  <c:v>205.06</c:v>
                </c:pt>
                <c:pt idx="2">
                  <c:v>241.13</c:v>
                </c:pt>
                <c:pt idx="3">
                  <c:v>201.01</c:v>
                </c:pt>
                <c:pt idx="4">
                  <c:v>199.77</c:v>
                </c:pt>
              </c:numCache>
            </c:numRef>
          </c:val>
          <c:extLst>
            <c:ext xmlns:c16="http://schemas.microsoft.com/office/drawing/2014/chart" uri="{C3380CC4-5D6E-409C-BE32-E72D297353CC}">
              <c16:uniqueId val="{00000000-B27F-4362-A722-B5D194CF977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B27F-4362-A722-B5D194CF977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K12" sqref="K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坂東市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52639</v>
      </c>
      <c r="AM8" s="42"/>
      <c r="AN8" s="42"/>
      <c r="AO8" s="42"/>
      <c r="AP8" s="42"/>
      <c r="AQ8" s="42"/>
      <c r="AR8" s="42"/>
      <c r="AS8" s="42"/>
      <c r="AT8" s="35">
        <f>データ!T6</f>
        <v>123.03</v>
      </c>
      <c r="AU8" s="35"/>
      <c r="AV8" s="35"/>
      <c r="AW8" s="35"/>
      <c r="AX8" s="35"/>
      <c r="AY8" s="35"/>
      <c r="AZ8" s="35"/>
      <c r="BA8" s="35"/>
      <c r="BB8" s="35">
        <f>データ!U6</f>
        <v>427.85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10.94</v>
      </c>
      <c r="Q10" s="35"/>
      <c r="R10" s="35"/>
      <c r="S10" s="35"/>
      <c r="T10" s="35"/>
      <c r="U10" s="35"/>
      <c r="V10" s="35"/>
      <c r="W10" s="35">
        <f>データ!Q6</f>
        <v>90</v>
      </c>
      <c r="X10" s="35"/>
      <c r="Y10" s="35"/>
      <c r="Z10" s="35"/>
      <c r="AA10" s="35"/>
      <c r="AB10" s="35"/>
      <c r="AC10" s="35"/>
      <c r="AD10" s="42">
        <f>データ!R6</f>
        <v>3600</v>
      </c>
      <c r="AE10" s="42"/>
      <c r="AF10" s="42"/>
      <c r="AG10" s="42"/>
      <c r="AH10" s="42"/>
      <c r="AI10" s="42"/>
      <c r="AJ10" s="42"/>
      <c r="AK10" s="2"/>
      <c r="AL10" s="42">
        <f>データ!V6</f>
        <v>5737</v>
      </c>
      <c r="AM10" s="42"/>
      <c r="AN10" s="42"/>
      <c r="AO10" s="42"/>
      <c r="AP10" s="42"/>
      <c r="AQ10" s="42"/>
      <c r="AR10" s="42"/>
      <c r="AS10" s="42"/>
      <c r="AT10" s="35">
        <f>データ!W6</f>
        <v>3.97</v>
      </c>
      <c r="AU10" s="35"/>
      <c r="AV10" s="35"/>
      <c r="AW10" s="35"/>
      <c r="AX10" s="35"/>
      <c r="AY10" s="35"/>
      <c r="AZ10" s="35"/>
      <c r="BA10" s="35"/>
      <c r="BB10" s="35">
        <f>データ!X6</f>
        <v>1445.09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121</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119</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120</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45</v>
      </c>
      <c r="O86" s="12" t="str">
        <f>データ!EO6</f>
        <v>【0.02】</v>
      </c>
    </row>
  </sheetData>
  <sheetProtection algorithmName="SHA-512" hashValue="LSYKMechIPTTztl4dwA11PgVVWkKI1Q+o3P0v/4gNyLEZjlSjRpBWOry+pkeRw1wk0z/7Ur7t2GmtVtuWNDAIg==" saltValue="hSjJzfHXgR+Hh5r53auaN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82287</v>
      </c>
      <c r="D6" s="19">
        <f t="shared" si="3"/>
        <v>47</v>
      </c>
      <c r="E6" s="19">
        <f t="shared" si="3"/>
        <v>17</v>
      </c>
      <c r="F6" s="19">
        <f t="shared" si="3"/>
        <v>5</v>
      </c>
      <c r="G6" s="19">
        <f t="shared" si="3"/>
        <v>0</v>
      </c>
      <c r="H6" s="19" t="str">
        <f t="shared" si="3"/>
        <v>茨城県　坂東市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10.94</v>
      </c>
      <c r="Q6" s="20">
        <f t="shared" si="3"/>
        <v>90</v>
      </c>
      <c r="R6" s="20">
        <f t="shared" si="3"/>
        <v>3600</v>
      </c>
      <c r="S6" s="20">
        <f t="shared" si="3"/>
        <v>52639</v>
      </c>
      <c r="T6" s="20">
        <f t="shared" si="3"/>
        <v>123.03</v>
      </c>
      <c r="U6" s="20">
        <f t="shared" si="3"/>
        <v>427.85</v>
      </c>
      <c r="V6" s="20">
        <f t="shared" si="3"/>
        <v>5737</v>
      </c>
      <c r="W6" s="20">
        <f t="shared" si="3"/>
        <v>3.97</v>
      </c>
      <c r="X6" s="20">
        <f t="shared" si="3"/>
        <v>1445.09</v>
      </c>
      <c r="Y6" s="21">
        <f>IF(Y7="",NA(),Y7)</f>
        <v>47.62</v>
      </c>
      <c r="Z6" s="21">
        <f t="shared" ref="Z6:AH6" si="4">IF(Z7="",NA(),Z7)</f>
        <v>45.25</v>
      </c>
      <c r="AA6" s="21">
        <f t="shared" si="4"/>
        <v>47.31</v>
      </c>
      <c r="AB6" s="21">
        <f t="shared" si="4"/>
        <v>41.59</v>
      </c>
      <c r="AC6" s="21">
        <f t="shared" si="4"/>
        <v>41.15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2841.32</v>
      </c>
      <c r="BK6" s="21">
        <f t="shared" si="7"/>
        <v>789.46</v>
      </c>
      <c r="BL6" s="21">
        <f t="shared" si="7"/>
        <v>826.83</v>
      </c>
      <c r="BM6" s="21">
        <f t="shared" si="7"/>
        <v>867.83</v>
      </c>
      <c r="BN6" s="21">
        <f t="shared" si="7"/>
        <v>791.76</v>
      </c>
      <c r="BO6" s="21">
        <f t="shared" si="7"/>
        <v>900.82</v>
      </c>
      <c r="BP6" s="20" t="str">
        <f>IF(BP7="","",IF(BP7="-","【-】","【"&amp;SUBSTITUTE(TEXT(BP7,"#,##0.00"),"-","△")&amp;"】"))</f>
        <v>【809.19】</v>
      </c>
      <c r="BQ6" s="21">
        <f>IF(BQ7="",NA(),BQ7)</f>
        <v>58.82</v>
      </c>
      <c r="BR6" s="21">
        <f t="shared" ref="BR6:BZ6" si="8">IF(BR7="",NA(),BR7)</f>
        <v>63.88</v>
      </c>
      <c r="BS6" s="21">
        <f t="shared" si="8"/>
        <v>53.77</v>
      </c>
      <c r="BT6" s="21">
        <f t="shared" si="8"/>
        <v>69.739999999999995</v>
      </c>
      <c r="BU6" s="21">
        <f t="shared" si="8"/>
        <v>66.75</v>
      </c>
      <c r="BV6" s="21">
        <f t="shared" si="8"/>
        <v>57.77</v>
      </c>
      <c r="BW6" s="21">
        <f t="shared" si="8"/>
        <v>57.31</v>
      </c>
      <c r="BX6" s="21">
        <f t="shared" si="8"/>
        <v>57.08</v>
      </c>
      <c r="BY6" s="21">
        <f t="shared" si="8"/>
        <v>56.26</v>
      </c>
      <c r="BZ6" s="21">
        <f t="shared" si="8"/>
        <v>52.94</v>
      </c>
      <c r="CA6" s="20" t="str">
        <f>IF(CA7="","",IF(CA7="-","【-】","【"&amp;SUBSTITUTE(TEXT(CA7,"#,##0.00"),"-","△")&amp;"】"))</f>
        <v>【57.02】</v>
      </c>
      <c r="CB6" s="21">
        <f>IF(CB7="",NA(),CB7)</f>
        <v>230.23</v>
      </c>
      <c r="CC6" s="21">
        <f t="shared" ref="CC6:CK6" si="9">IF(CC7="",NA(),CC7)</f>
        <v>205.06</v>
      </c>
      <c r="CD6" s="21">
        <f t="shared" si="9"/>
        <v>241.13</v>
      </c>
      <c r="CE6" s="21">
        <f t="shared" si="9"/>
        <v>201.01</v>
      </c>
      <c r="CF6" s="21">
        <f t="shared" si="9"/>
        <v>199.77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51.96</v>
      </c>
      <c r="CN6" s="21">
        <f t="shared" ref="CN6:CV6" si="10">IF(CN7="",NA(),CN7)</f>
        <v>53.84</v>
      </c>
      <c r="CO6" s="21">
        <f t="shared" si="10"/>
        <v>54.67</v>
      </c>
      <c r="CP6" s="21">
        <f t="shared" si="10"/>
        <v>50.57</v>
      </c>
      <c r="CQ6" s="21">
        <f t="shared" si="10"/>
        <v>52.52</v>
      </c>
      <c r="CR6" s="21">
        <f t="shared" si="10"/>
        <v>50.68</v>
      </c>
      <c r="CS6" s="21">
        <f t="shared" si="10"/>
        <v>50.14</v>
      </c>
      <c r="CT6" s="21">
        <f t="shared" si="10"/>
        <v>54.83</v>
      </c>
      <c r="CU6" s="21">
        <f t="shared" si="10"/>
        <v>66.53</v>
      </c>
      <c r="CV6" s="21">
        <f t="shared" si="10"/>
        <v>52.35</v>
      </c>
      <c r="CW6" s="20" t="str">
        <f>IF(CW7="","",IF(CW7="-","【-】","【"&amp;SUBSTITUTE(TEXT(CW7,"#,##0.00"),"-","△")&amp;"】"))</f>
        <v>【52.55】</v>
      </c>
      <c r="CX6" s="21">
        <f>IF(CX7="",NA(),CX7)</f>
        <v>79.38</v>
      </c>
      <c r="CY6" s="21">
        <f t="shared" ref="CY6:DG6" si="11">IF(CY7="",NA(),CY7)</f>
        <v>83.08</v>
      </c>
      <c r="CZ6" s="21">
        <f t="shared" si="11"/>
        <v>83.6</v>
      </c>
      <c r="DA6" s="21">
        <f t="shared" si="11"/>
        <v>83.98</v>
      </c>
      <c r="DB6" s="21">
        <f t="shared" si="11"/>
        <v>84.29</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82287</v>
      </c>
      <c r="D7" s="23">
        <v>47</v>
      </c>
      <c r="E7" s="23">
        <v>17</v>
      </c>
      <c r="F7" s="23">
        <v>5</v>
      </c>
      <c r="G7" s="23">
        <v>0</v>
      </c>
      <c r="H7" s="23" t="s">
        <v>99</v>
      </c>
      <c r="I7" s="23" t="s">
        <v>100</v>
      </c>
      <c r="J7" s="23" t="s">
        <v>101</v>
      </c>
      <c r="K7" s="23" t="s">
        <v>102</v>
      </c>
      <c r="L7" s="23" t="s">
        <v>103</v>
      </c>
      <c r="M7" s="23" t="s">
        <v>104</v>
      </c>
      <c r="N7" s="24" t="s">
        <v>105</v>
      </c>
      <c r="O7" s="24" t="s">
        <v>106</v>
      </c>
      <c r="P7" s="24">
        <v>10.94</v>
      </c>
      <c r="Q7" s="24">
        <v>90</v>
      </c>
      <c r="R7" s="24">
        <v>3600</v>
      </c>
      <c r="S7" s="24">
        <v>52639</v>
      </c>
      <c r="T7" s="24">
        <v>123.03</v>
      </c>
      <c r="U7" s="24">
        <v>427.85</v>
      </c>
      <c r="V7" s="24">
        <v>5737</v>
      </c>
      <c r="W7" s="24">
        <v>3.97</v>
      </c>
      <c r="X7" s="24">
        <v>1445.09</v>
      </c>
      <c r="Y7" s="24">
        <v>47.62</v>
      </c>
      <c r="Z7" s="24">
        <v>45.25</v>
      </c>
      <c r="AA7" s="24">
        <v>47.31</v>
      </c>
      <c r="AB7" s="24">
        <v>41.59</v>
      </c>
      <c r="AC7" s="24">
        <v>41.15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2841.32</v>
      </c>
      <c r="BK7" s="24">
        <v>789.46</v>
      </c>
      <c r="BL7" s="24">
        <v>826.83</v>
      </c>
      <c r="BM7" s="24">
        <v>867.83</v>
      </c>
      <c r="BN7" s="24">
        <v>791.76</v>
      </c>
      <c r="BO7" s="24">
        <v>900.82</v>
      </c>
      <c r="BP7" s="24">
        <v>809.19</v>
      </c>
      <c r="BQ7" s="24">
        <v>58.82</v>
      </c>
      <c r="BR7" s="24">
        <v>63.88</v>
      </c>
      <c r="BS7" s="24">
        <v>53.77</v>
      </c>
      <c r="BT7" s="24">
        <v>69.739999999999995</v>
      </c>
      <c r="BU7" s="24">
        <v>66.75</v>
      </c>
      <c r="BV7" s="24">
        <v>57.77</v>
      </c>
      <c r="BW7" s="24">
        <v>57.31</v>
      </c>
      <c r="BX7" s="24">
        <v>57.08</v>
      </c>
      <c r="BY7" s="24">
        <v>56.26</v>
      </c>
      <c r="BZ7" s="24">
        <v>52.94</v>
      </c>
      <c r="CA7" s="24">
        <v>57.02</v>
      </c>
      <c r="CB7" s="24">
        <v>230.23</v>
      </c>
      <c r="CC7" s="24">
        <v>205.06</v>
      </c>
      <c r="CD7" s="24">
        <v>241.13</v>
      </c>
      <c r="CE7" s="24">
        <v>201.01</v>
      </c>
      <c r="CF7" s="24">
        <v>199.77</v>
      </c>
      <c r="CG7" s="24">
        <v>274.35000000000002</v>
      </c>
      <c r="CH7" s="24">
        <v>273.52</v>
      </c>
      <c r="CI7" s="24">
        <v>274.99</v>
      </c>
      <c r="CJ7" s="24">
        <v>282.08999999999997</v>
      </c>
      <c r="CK7" s="24">
        <v>303.27999999999997</v>
      </c>
      <c r="CL7" s="24">
        <v>273.68</v>
      </c>
      <c r="CM7" s="24">
        <v>51.96</v>
      </c>
      <c r="CN7" s="24">
        <v>53.84</v>
      </c>
      <c r="CO7" s="24">
        <v>54.67</v>
      </c>
      <c r="CP7" s="24">
        <v>50.57</v>
      </c>
      <c r="CQ7" s="24">
        <v>52.52</v>
      </c>
      <c r="CR7" s="24">
        <v>50.68</v>
      </c>
      <c r="CS7" s="24">
        <v>50.14</v>
      </c>
      <c r="CT7" s="24">
        <v>54.83</v>
      </c>
      <c r="CU7" s="24">
        <v>66.53</v>
      </c>
      <c r="CV7" s="24">
        <v>52.35</v>
      </c>
      <c r="CW7" s="24">
        <v>52.55</v>
      </c>
      <c r="CX7" s="24">
        <v>79.38</v>
      </c>
      <c r="CY7" s="24">
        <v>83.08</v>
      </c>
      <c r="CZ7" s="24">
        <v>83.6</v>
      </c>
      <c r="DA7" s="24">
        <v>83.98</v>
      </c>
      <c r="DB7" s="24">
        <v>84.29</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117</v>
      </c>
      <c r="F13" t="s">
        <v>116</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2024-02-04T23:45:20Z</cp:lastPrinted>
  <dcterms:created xsi:type="dcterms:W3CDTF">2023-12-12T02:53:01Z</dcterms:created>
  <dcterms:modified xsi:type="dcterms:W3CDTF">2024-02-04T23:45:22Z</dcterms:modified>
  <cp:category/>
</cp:coreProperties>
</file>