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8_公営企業\10_経営比較分析表\R5\03_県回答\"/>
    </mc:Choice>
  </mc:AlternateContent>
  <workbookProtection workbookAlgorithmName="SHA-512" workbookHashValue="YHAvXShM2HJ9txXEInMPyy9KipjGrWA7ADDpM6l265iJY5zZyvNu7DagnlrLvdnxOX7YeUc4530EQaknNykPCQ==" workbookSaltValue="l88lSIjC4Z69gewT2+bymw==" workbookSpinCount="100000" lockStructure="1"/>
  <bookViews>
    <workbookView xWindow="0" yWindow="0" windowWidth="20490" windowHeight="753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F90" i="4"/>
  <c r="E90" i="4"/>
  <c r="D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JB78" i="4" l="1"/>
  <c r="IZ54" i="4"/>
  <c r="IZ32" i="4"/>
  <c r="FO78" i="4"/>
  <c r="FL54" i="4"/>
  <c r="FL32" i="4"/>
  <c r="BX32" i="4"/>
  <c r="BX78" i="4"/>
  <c r="BX54" i="4"/>
  <c r="MO78" i="4"/>
  <c r="MN54" i="4"/>
  <c r="MN32" i="4"/>
  <c r="C11" i="5"/>
  <c r="D11" i="5"/>
  <c r="E11" i="5"/>
  <c r="B11" i="5"/>
  <c r="GT78" i="4" l="1"/>
  <c r="GR54" i="4"/>
  <c r="GR32" i="4"/>
  <c r="P32" i="4"/>
  <c r="DG78" i="4"/>
  <c r="DD54" i="4"/>
  <c r="DD32" i="4"/>
  <c r="P78" i="4"/>
  <c r="P54" i="4"/>
  <c r="KG78" i="4"/>
  <c r="KF54" i="4"/>
  <c r="KF32" i="4"/>
  <c r="LZ78" i="4"/>
  <c r="LY54" i="4"/>
  <c r="LY32" i="4"/>
  <c r="IM78" i="4"/>
  <c r="IK54" i="4"/>
  <c r="IK32" i="4"/>
  <c r="EZ78" i="4"/>
  <c r="EW54" i="4"/>
  <c r="EW32" i="4"/>
  <c r="BI78" i="4"/>
  <c r="BI54" i="4"/>
  <c r="BI32" i="4"/>
  <c r="AT78" i="4"/>
  <c r="AT54" i="4"/>
  <c r="AT32" i="4"/>
  <c r="LK78" i="4"/>
  <c r="LJ54" i="4"/>
  <c r="LJ32" i="4"/>
  <c r="HX78" i="4"/>
  <c r="HV54" i="4"/>
  <c r="HV32" i="4"/>
  <c r="EK78" i="4"/>
  <c r="EH54" i="4"/>
  <c r="EH32" i="4"/>
  <c r="DV78" i="4"/>
  <c r="DS54" i="4"/>
  <c r="DS32" i="4"/>
  <c r="AE78" i="4"/>
  <c r="AE54" i="4"/>
  <c r="AE32" i="4"/>
  <c r="KV78" i="4"/>
  <c r="KU54" i="4"/>
  <c r="KU32" i="4"/>
  <c r="HI78" i="4"/>
  <c r="HG54" i="4"/>
  <c r="HG32" i="4"/>
</calcChain>
</file>

<file path=xl/sharedStrings.xml><?xml version="1.0" encoding="utf-8"?>
<sst xmlns="http://schemas.openxmlformats.org/spreadsheetml/2006/main" count="341" uniqueCount="193">
  <si>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</si>
  <si>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</si>
  <si>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</si>
  <si>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</si>
  <si>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</si>
  <si>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</si>
  <si>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</si>
  <si>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</si>
  <si>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</si>
  <si>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</si>
  <si>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</si>
  <si>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</si>
  <si>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</si>
  <si>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</si>
  <si>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</si>
  <si>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</si>
  <si>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</si>
  <si>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</si>
  <si>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</si>
  <si>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</si>
  <si>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</si>
  <si>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</si>
  <si>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</si>
  <si>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</si>
  <si>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</si>
  <si>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</si>
  <si>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</si>
  <si>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</si>
  <si>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</si>
  <si>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</si>
  <si>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</si>
  <si>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</si>
  <si>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</si>
  <si>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</si>
  <si>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</si>
  <si>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</si>
  <si>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</si>
  <si>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</si>
  <si>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</si>
  <si>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</si>
  <si>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</si>
  <si>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</si>
  <si>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</si>
  <si>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</si>
  <si>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</si>
  <si>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</si>
  <si>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</si>
  <si>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</si>
  <si>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</si>
  <si>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</si>
  <si>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</si>
  <si>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</si>
  <si>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</si>
  <si>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</si>
  <si>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</si>
  <si>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</si>
  <si>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</si>
  <si>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</si>
  <si>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</si>
  <si>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</si>
  <si>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</si>
  <si>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</si>
  <si>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</si>
  <si>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</si>
  <si>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</si>
  <si>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</si>
  <si>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</si>
  <si>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</si>
  <si>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</si>
  <si>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</si>
  <si>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</si>
  <si>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</si>
  <si>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</si>
  <si>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</si>
  <si>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</si>
  <si>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</si>
  <si>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</si>
  <si>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</si>
  <si>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</si>
  <si>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</si>
  <si>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</si>
  <si>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</si>
  <si>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</si>
  <si>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</si>
  <si>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</si>
  <si>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</si>
  <si>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</si>
  <si>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</si>
  <si>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</si>
  <si>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</si>
  <si>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</si>
  <si>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</si>
  <si>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</si>
  <si>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</si>
  <si>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</si>
  <si>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</si>
  <si>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</si>
  <si>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</si>
  <si>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</si>
  <si>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</si>
  <si>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</si>
  <si>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</si>
  <si>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</si>
  <si>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</si>
  <si>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</si>
  <si>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</si>
  <si>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</si>
  <si>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</si>
  <si>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</si>
  <si>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</si>
  <si>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</si>
  <si>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</si>
  <si>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</si>
  <si>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</si>
  <si>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</si>
  <si>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</si>
  <si>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</si>
  <si>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</si>
  <si>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</si>
  <si>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</si>
  <si>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</si>
  <si>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</si>
  <si>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</si>
  <si>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</si>
  <si>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</si>
  <si>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</si>
  <si>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</si>
  <si>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</si>
  <si>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</si>
  <si>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</si>
  <si>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</si>
  <si>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</si>
  <si>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</si>
  <si>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</si>
  <si>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</si>
  <si>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</si>
  <si>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</si>
  <si>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</si>
  <si>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</si>
  <si>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</si>
  <si>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</si>
  <si>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</si>
  <si>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</si>
  <si>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</si>
  <si>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</si>
  <si>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</si>
  <si>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</si>
  <si>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</si>
  <si>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</si>
  <si>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</si>
  <si>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</si>
  <si>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</si>
  <si>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</si>
  <si>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</si>
  <si>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</si>
  <si>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</si>
  <si>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</si>
  <si>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</si>
  <si>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</si>
  <si>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</si>
  <si>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</si>
  <si>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</si>
  <si>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</si>
  <si>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</si>
  <si>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</si>
  <si>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当該値(N-2)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</si>
  <si>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</si>
  <si>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</si>
  <si>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</si>
  <si>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</si>
  <si>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茨城県</t>
  </si>
  <si>
    <t>北茨城市</t>
  </si>
  <si>
    <t>北茨城市民病院</t>
  </si>
  <si>
    <t>条例全部</t>
  </si>
  <si>
    <t>病院事業</t>
  </si>
  <si>
    <t>一般病院</t>
  </si>
  <si>
    <t>100床以上～200床未満</t>
  </si>
  <si>
    <t>学術・研究機関出身</t>
  </si>
  <si>
    <t>直営</t>
  </si>
  <si>
    <t>対象</t>
  </si>
  <si>
    <t>ド 訓</t>
  </si>
  <si>
    <t>救 臨 へ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</si>
  <si>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</si>
  <si>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</si>
  <si>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</si>
  <si>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</si>
  <si>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</si>
  <si>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</si>
  <si>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</si>
  <si>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②器械備品減価償却率は、令和元年度に電子カルテシステムを更新したため、類似病院平均値を下回っている。令和５年度も、耐用年数を経過した大型医療機器の更新を行うため、数値は減少する見込みである。
　③1床当たり有形固定資産は、類似病院平均値を下回った。今後も、必要性や適切な規模を検討した更新を行う。</t>
    <rPh sb="77" eb="78">
      <t>オコナ</t>
    </rPh>
    <rPh sb="120" eb="122">
      <t>シタマワ</t>
    </rPh>
    <phoneticPr fontId="5"/>
  </si>
  <si>
    <t>　②医業収支比率及び④病床利用率は、新型コロナウイルス感染症陽性患者を受け入れるため、一部病床を確保していることから、類似病院平均値を下回っている。
　医業収支比率については、医業収益は増加したものの、エネルギー価格等の物価高騰により、医業費用の増加が医業収益の増加を上回ったため、前年度を下回っている。今後も、救急搬送の受入れを促進させる等の対策のほか、業務委託内容の見直しなど、継続的な経費削減を進める。
　⑤入院患者1人1日当たり収益は、当院の場合、一般病床と療養病床の混合型病院であるため、他の一般病院と比較すると、平均単価が低くなっている。また、⑥外来患者1人1日当たり収益は、初診患者が少なく、再診患者が多いことから単価が低くなっている。</t>
    <rPh sb="30" eb="32">
      <t>ヨウセイ</t>
    </rPh>
    <rPh sb="76" eb="78">
      <t>イギョウ</t>
    </rPh>
    <rPh sb="78" eb="80">
      <t>シュウシ</t>
    </rPh>
    <rPh sb="80" eb="82">
      <t>ヒリツ</t>
    </rPh>
    <rPh sb="88" eb="90">
      <t>イギョウ</t>
    </rPh>
    <rPh sb="90" eb="92">
      <t>シュウエキ</t>
    </rPh>
    <rPh sb="93" eb="95">
      <t>ゾウカ</t>
    </rPh>
    <rPh sb="106" eb="108">
      <t>カカク</t>
    </rPh>
    <rPh sb="108" eb="109">
      <t>トウ</t>
    </rPh>
    <rPh sb="110" eb="112">
      <t>ブッカ</t>
    </rPh>
    <rPh sb="112" eb="114">
      <t>コウトウ</t>
    </rPh>
    <rPh sb="118" eb="120">
      <t>イギョウ</t>
    </rPh>
    <rPh sb="120" eb="122">
      <t>ヒヨウ</t>
    </rPh>
    <rPh sb="123" eb="125">
      <t>ゾウカ</t>
    </rPh>
    <rPh sb="126" eb="128">
      <t>イギョウ</t>
    </rPh>
    <rPh sb="128" eb="130">
      <t>シュウエキ</t>
    </rPh>
    <rPh sb="131" eb="133">
      <t>ゾウカ</t>
    </rPh>
    <rPh sb="134" eb="136">
      <t>ウワマワ</t>
    </rPh>
    <rPh sb="141" eb="144">
      <t>ゼンネンド</t>
    </rPh>
    <rPh sb="145" eb="147">
      <t>シタマワ</t>
    </rPh>
    <rPh sb="152" eb="154">
      <t>コンゴ</t>
    </rPh>
    <rPh sb="170" eb="171">
      <t>トウ</t>
    </rPh>
    <rPh sb="178" eb="180">
      <t>ギョウム</t>
    </rPh>
    <rPh sb="180" eb="182">
      <t>イタク</t>
    </rPh>
    <rPh sb="182" eb="184">
      <t>ナイヨウ</t>
    </rPh>
    <rPh sb="185" eb="187">
      <t>ミナオ</t>
    </rPh>
    <rPh sb="191" eb="194">
      <t>ケイゾクテキ</t>
    </rPh>
    <rPh sb="195" eb="197">
      <t>ケイヒ</t>
    </rPh>
    <rPh sb="197" eb="199">
      <t>サクゲン</t>
    </rPh>
    <rPh sb="200" eb="201">
      <t>スス</t>
    </rPh>
    <phoneticPr fontId="5"/>
  </si>
  <si>
    <t>　当院は、県北地域の中核病院として、感染症外来を継続しながら、一般診療のほか、救急医療、へき地医療等の不採算部門に関わる地域医療を提供している。また、訪問看護などの医療サービスを提供するほか、他の医療機関等の後方病院としての役割を担っている。
　附属家庭医療センターにおいては、外来診療をはじめ、在宅医療、保健予防の充実を図るとともに、筑波大学との連携強化による教育拠点施設として、地域医療を志向する人材の養成支援の役割を担っている。</t>
    <rPh sb="60" eb="62">
      <t>チイキ</t>
    </rPh>
    <phoneticPr fontId="5"/>
  </si>
  <si>
    <t>　医業収益のうち、外来収益は、コロナ禍前と比較し、回復しているものの、入院収益は、新型コロナウイルス感染症陽性患者を受け入れるため、一部病床を確保していることから、コロナ禍前の水準には戻っていない。
　収益の根幹である常勤医師の確保は、最重要課題であるため、県及び関連大学等との連携を一層深め、勤務環境の整備等による医師の定着化を図りながら、同様に、看護師等の医療従事者の確保に努める。また、委託費、材料費等の医業費用の圧縮を図りながら、市民に安定的な医療を提供できる持続可能な経営維持に取り組む。
　</t>
    <rPh sb="9" eb="11">
      <t>ガイライ</t>
    </rPh>
    <rPh sb="11" eb="13">
      <t>シュウエキ</t>
    </rPh>
    <rPh sb="25" eb="27">
      <t>カイフク</t>
    </rPh>
    <rPh sb="35" eb="37">
      <t>ニュウイン</t>
    </rPh>
    <rPh sb="37" eb="39">
      <t>シュウエキ</t>
    </rPh>
    <rPh sb="58" eb="59">
      <t>ウ</t>
    </rPh>
    <rPh sb="60" eb="61">
      <t>イ</t>
    </rPh>
    <rPh sb="66" eb="68">
      <t>イチブ</t>
    </rPh>
    <rPh sb="68" eb="70">
      <t>ビョウショウ</t>
    </rPh>
    <rPh sb="71" eb="73">
      <t>カクホ</t>
    </rPh>
    <rPh sb="85" eb="86">
      <t>カ</t>
    </rPh>
    <rPh sb="86" eb="87">
      <t>マエ</t>
    </rPh>
    <rPh sb="88" eb="90">
      <t>スイジュン</t>
    </rPh>
    <rPh sb="92" eb="93">
      <t>モド</t>
    </rPh>
    <rPh sb="180" eb="182">
      <t>イリョウ</t>
    </rPh>
    <rPh sb="182" eb="185">
      <t>ジュウジシャ</t>
    </rPh>
    <rPh sb="196" eb="198">
      <t>イタク</t>
    </rPh>
    <rPh sb="198" eb="199">
      <t>ヒ</t>
    </rPh>
    <rPh sb="200" eb="203">
      <t>ザイリョウヒ</t>
    </rPh>
    <rPh sb="203" eb="204">
      <t>トウ</t>
    </rPh>
    <rPh sb="205" eb="207">
      <t>イギョウ</t>
    </rPh>
    <rPh sb="207" eb="209">
      <t>ヒヨウ</t>
    </rPh>
    <rPh sb="210" eb="212">
      <t>アッシュク</t>
    </rPh>
    <rPh sb="213" eb="214">
      <t>ハカ</t>
    </rPh>
    <rPh sb="241" eb="243">
      <t>イジ</t>
    </rPh>
    <rPh sb="244" eb="245">
      <t>ト</t>
    </rPh>
    <rPh sb="246" eb="247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</si>
</sst>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70.599999999999994</c:v>
                </c:pt>
                <c:pt idx="1">
                  <c:v>68.7</c:v>
                </c:pt>
                <c:pt idx="2">
                  <c:v>57.4</c:v>
                </c:pt>
                <c:pt idx="3">
                  <c:v>58</c:v>
                </c:pt>
                <c:pt idx="4">
                  <c:v>62.3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4-45A3-A1E4-8A900C8C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70.099999999999994</c:v>
                </c:pt>
                <c:pt idx="1">
                  <c:v>70.400000000000006</c:v>
                </c:pt>
                <c:pt idx="2">
                  <c:v>65.8</c:v>
                </c:pt>
                <c:pt idx="3">
                  <c:v>65</c:v>
                </c:pt>
                <c:pt idx="4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4-45A3-A1E4-8A900C8C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79.3</c:v>
                </c:pt>
                <c:pt idx="1">
                  <c:v>83.1</c:v>
                </c:pt>
                <c:pt idx="2">
                  <c:v>75</c:v>
                </c:pt>
                <c:pt idx="3">
                  <c:v>76.900000000000006</c:v>
                </c:pt>
                <c:pt idx="4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F-4986-BC82-3E96C033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80.400000000000006</c:v>
                </c:pt>
                <c:pt idx="1">
                  <c:v>80.599999999999994</c:v>
                </c:pt>
                <c:pt idx="2">
                  <c:v>77.099999999999994</c:v>
                </c:pt>
                <c:pt idx="3">
                  <c:v>78.599999999999994</c:v>
                </c:pt>
                <c:pt idx="4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1F-4986-BC82-3E96C0337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84.9</c:v>
                </c:pt>
                <c:pt idx="1">
                  <c:v>88.8</c:v>
                </c:pt>
                <c:pt idx="2">
                  <c:v>77.8</c:v>
                </c:pt>
                <c:pt idx="3">
                  <c:v>82.1</c:v>
                </c:pt>
                <c:pt idx="4">
                  <c:v>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E-4452-9291-6161D7307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</c:v>
                </c:pt>
                <c:pt idx="1">
                  <c:v>84.3</c:v>
                </c:pt>
                <c:pt idx="2">
                  <c:v>80.7</c:v>
                </c:pt>
                <c:pt idx="3">
                  <c:v>82.2</c:v>
                </c:pt>
                <c:pt idx="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E-4452-9291-6161D7307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96.4</c:v>
                </c:pt>
                <c:pt idx="1">
                  <c:v>100.6</c:v>
                </c:pt>
                <c:pt idx="2">
                  <c:v>121.7</c:v>
                </c:pt>
                <c:pt idx="3">
                  <c:v>117.3</c:v>
                </c:pt>
                <c:pt idx="4">
                  <c:v>104.1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5-4E0E-9378-51250EB3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96.9</c:v>
                </c:pt>
                <c:pt idx="2">
                  <c:v>100.6</c:v>
                </c:pt>
                <c:pt idx="3">
                  <c:v>105.9</c:v>
                </c:pt>
                <c:pt idx="4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5-4E0E-9378-51250EB3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26.8</c:v>
                </c:pt>
                <c:pt idx="1">
                  <c:v>30.3</c:v>
                </c:pt>
                <c:pt idx="2">
                  <c:v>28.5</c:v>
                </c:pt>
                <c:pt idx="3">
                  <c:v>31.4</c:v>
                </c:pt>
                <c:pt idx="4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9A-4209-A419-18054BC3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54.1</c:v>
                </c:pt>
                <c:pt idx="1">
                  <c:v>54.6</c:v>
                </c:pt>
                <c:pt idx="2">
                  <c:v>56.9</c:v>
                </c:pt>
                <c:pt idx="3">
                  <c:v>58.1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9A-4209-A419-18054BC3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77</c:v>
                </c:pt>
                <c:pt idx="1">
                  <c:v>80.8</c:v>
                </c:pt>
                <c:pt idx="2">
                  <c:v>65.3</c:v>
                </c:pt>
                <c:pt idx="3">
                  <c:v>68.2</c:v>
                </c:pt>
                <c:pt idx="4">
                  <c:v>63.9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6-469E-81BA-27CACCC7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71.400000000000006</c:v>
                </c:pt>
                <c:pt idx="1">
                  <c:v>71.7</c:v>
                </c:pt>
                <c:pt idx="2">
                  <c:v>72.900000000000006</c:v>
                </c:pt>
                <c:pt idx="3">
                  <c:v>73.900000000000006</c:v>
                </c:pt>
                <c:pt idx="4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6-469E-81BA-27CACCC7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43562497</c:v>
                </c:pt>
                <c:pt idx="1">
                  <c:v>44055410</c:v>
                </c:pt>
                <c:pt idx="2">
                  <c:v>44039148</c:v>
                </c:pt>
                <c:pt idx="3">
                  <c:v>44289399</c:v>
                </c:pt>
                <c:pt idx="4">
                  <c:v>44125956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F-462B-AD89-DD75B4B5C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40683727</c:v>
                </c:pt>
                <c:pt idx="1">
                  <c:v>41891213</c:v>
                </c:pt>
                <c:pt idx="2">
                  <c:v>42806727</c:v>
                </c:pt>
                <c:pt idx="3">
                  <c:v>43530781</c:v>
                </c:pt>
                <c:pt idx="4">
                  <c:v>44196357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F-462B-AD89-DD75B4B5C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13</c:v>
                </c:pt>
                <c:pt idx="1">
                  <c:v>14.2</c:v>
                </c:pt>
                <c:pt idx="2">
                  <c:v>14.9</c:v>
                </c:pt>
                <c:pt idx="3">
                  <c:v>14.2</c:v>
                </c:pt>
                <c:pt idx="4">
                  <c:v>13.7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3-4BBD-9BE4-E152BD239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17.7</c:v>
                </c:pt>
                <c:pt idx="1">
                  <c:v>17.5</c:v>
                </c:pt>
                <c:pt idx="2">
                  <c:v>17.5</c:v>
                </c:pt>
                <c:pt idx="3">
                  <c:v>17.3</c:v>
                </c:pt>
                <c:pt idx="4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3-4BBD-9BE4-E152BD239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58.3</c:v>
                </c:pt>
                <c:pt idx="1">
                  <c:v>55.9</c:v>
                </c:pt>
                <c:pt idx="2">
                  <c:v>64.099999999999994</c:v>
                </c:pt>
                <c:pt idx="3">
                  <c:v>61.4</c:v>
                </c:pt>
                <c:pt idx="4">
                  <c:v>64.099999999999994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1-4778-A47B-F0A92C346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63.7</c:v>
                </c:pt>
                <c:pt idx="1">
                  <c:v>63.3</c:v>
                </c:pt>
                <c:pt idx="2">
                  <c:v>68.5</c:v>
                </c:pt>
                <c:pt idx="3">
                  <c:v>67.099999999999994</c:v>
                </c:pt>
                <c:pt idx="4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1-4778-A47B-F0A92C346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9013</c:v>
                </c:pt>
                <c:pt idx="1">
                  <c:v>9305</c:v>
                </c:pt>
                <c:pt idx="2">
                  <c:v>9290</c:v>
                </c:pt>
                <c:pt idx="3">
                  <c:v>9675</c:v>
                </c:pt>
                <c:pt idx="4">
                  <c:v>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D-4D8F-AB27-82CCF7B18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10244</c:v>
                </c:pt>
                <c:pt idx="1">
                  <c:v>10602</c:v>
                </c:pt>
                <c:pt idx="2">
                  <c:v>11234</c:v>
                </c:pt>
                <c:pt idx="3">
                  <c:v>11512</c:v>
                </c:pt>
                <c:pt idx="4">
                  <c:v>11831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D-4D8F-AB27-82CCF7B18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30694</c:v>
                </c:pt>
                <c:pt idx="1">
                  <c:v>31647</c:v>
                </c:pt>
                <c:pt idx="2">
                  <c:v>32322</c:v>
                </c:pt>
                <c:pt idx="3">
                  <c:v>32987</c:v>
                </c:pt>
                <c:pt idx="4">
                  <c:v>30914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C-4A82-B551-03F906E4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34924</c:v>
                </c:pt>
                <c:pt idx="1">
                  <c:v>35788</c:v>
                </c:pt>
                <c:pt idx="2">
                  <c:v>37855</c:v>
                </c:pt>
                <c:pt idx="3">
                  <c:v>39289</c:v>
                </c:pt>
                <c:pt idx="4">
                  <c:v>40846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C-4A82-B551-03F906E4A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103.8</c:v>
                </c:pt>
                <c:pt idx="1">
                  <c:v>101.7</c:v>
                </c:pt>
                <c:pt idx="2">
                  <c:v>82.9</c:v>
                </c:pt>
                <c:pt idx="3">
                  <c:v>53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9-46C5-B0A6-951DD6844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120.5</c:v>
                </c:pt>
                <c:pt idx="2">
                  <c:v>124.2</c:v>
                </c:pt>
                <c:pt idx="3">
                  <c:v>121.6</c:v>
                </c:pt>
                <c:pt idx="4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9-46C5-B0A6-951DD6844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FE45" zoomScale="80" zoomScaleNormal="80" zoomScaleSheetLayoutView="70" workbookViewId="0">
      <selection activeCell="NJ70" sqref="NJ70:NX8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2"/>
      <c r="KN2" s="142"/>
      <c r="KO2" s="142"/>
      <c r="KP2" s="142"/>
      <c r="KQ2" s="142"/>
      <c r="KR2" s="142"/>
      <c r="KS2" s="142"/>
      <c r="KT2" s="142"/>
      <c r="KU2" s="142"/>
      <c r="KV2" s="142"/>
      <c r="KW2" s="142"/>
      <c r="KX2" s="142"/>
      <c r="KY2" s="142"/>
      <c r="KZ2" s="142"/>
      <c r="LA2" s="142"/>
      <c r="LB2" s="142"/>
      <c r="LC2" s="142"/>
      <c r="LD2" s="142"/>
      <c r="LE2" s="142"/>
      <c r="LF2" s="142"/>
      <c r="LG2" s="142"/>
      <c r="LH2" s="142"/>
      <c r="LI2" s="142"/>
      <c r="LJ2" s="142"/>
      <c r="LK2" s="142"/>
      <c r="LL2" s="142"/>
      <c r="LM2" s="142"/>
      <c r="LN2" s="142"/>
      <c r="LO2" s="142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142"/>
      <c r="ME2" s="142"/>
      <c r="MF2" s="142"/>
      <c r="MG2" s="142"/>
      <c r="MH2" s="142"/>
      <c r="MI2" s="142"/>
      <c r="MJ2" s="142"/>
      <c r="MK2" s="142"/>
      <c r="ML2" s="142"/>
      <c r="MM2" s="142"/>
      <c r="MN2" s="142"/>
      <c r="MO2" s="142"/>
      <c r="MP2" s="142"/>
      <c r="MQ2" s="142"/>
      <c r="MR2" s="142"/>
      <c r="MS2" s="142"/>
      <c r="MT2" s="142"/>
      <c r="MU2" s="142"/>
      <c r="MV2" s="142"/>
      <c r="MW2" s="142"/>
      <c r="MX2" s="142"/>
      <c r="MY2" s="142"/>
      <c r="MZ2" s="142"/>
      <c r="NA2" s="142"/>
      <c r="NB2" s="142"/>
      <c r="NC2" s="142"/>
      <c r="ND2" s="142"/>
      <c r="NE2" s="142"/>
      <c r="NF2" s="142"/>
      <c r="NG2" s="142"/>
      <c r="NH2" s="142"/>
      <c r="NI2" s="142"/>
      <c r="NJ2" s="142"/>
      <c r="NK2" s="142"/>
      <c r="NL2" s="142"/>
      <c r="NM2" s="142"/>
      <c r="NN2" s="142"/>
      <c r="NO2" s="142"/>
      <c r="NP2" s="142"/>
      <c r="NQ2" s="142"/>
      <c r="NR2" s="142"/>
      <c r="NS2" s="142"/>
      <c r="NT2" s="142"/>
      <c r="NU2" s="142"/>
      <c r="NV2" s="142"/>
      <c r="NW2" s="142"/>
      <c r="NX2" s="142"/>
    </row>
    <row r="3" spans="1:388" ht="9.75" customHeight="1" x14ac:dyDescent="0.15">
      <c r="A3" s="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42"/>
      <c r="KA3" s="142"/>
      <c r="KB3" s="142"/>
      <c r="KC3" s="142"/>
      <c r="KD3" s="142"/>
      <c r="KE3" s="142"/>
      <c r="KF3" s="142"/>
      <c r="KG3" s="142"/>
      <c r="KH3" s="142"/>
      <c r="KI3" s="142"/>
      <c r="KJ3" s="142"/>
      <c r="KK3" s="142"/>
      <c r="KL3" s="142"/>
      <c r="KM3" s="142"/>
      <c r="KN3" s="142"/>
      <c r="KO3" s="142"/>
      <c r="KP3" s="142"/>
      <c r="KQ3" s="142"/>
      <c r="KR3" s="142"/>
      <c r="KS3" s="142"/>
      <c r="KT3" s="142"/>
      <c r="KU3" s="142"/>
      <c r="KV3" s="142"/>
      <c r="KW3" s="142"/>
      <c r="KX3" s="142"/>
      <c r="KY3" s="142"/>
      <c r="KZ3" s="14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2"/>
      <c r="LT3" s="142"/>
      <c r="LU3" s="142"/>
      <c r="LV3" s="142"/>
      <c r="LW3" s="142"/>
      <c r="LX3" s="142"/>
      <c r="LY3" s="142"/>
      <c r="LZ3" s="142"/>
      <c r="MA3" s="142"/>
      <c r="MB3" s="142"/>
      <c r="MC3" s="142"/>
      <c r="MD3" s="142"/>
      <c r="ME3" s="142"/>
      <c r="MF3" s="142"/>
      <c r="MG3" s="142"/>
      <c r="MH3" s="142"/>
      <c r="MI3" s="142"/>
      <c r="MJ3" s="142"/>
      <c r="MK3" s="142"/>
      <c r="ML3" s="142"/>
      <c r="MM3" s="142"/>
      <c r="MN3" s="142"/>
      <c r="MO3" s="142"/>
      <c r="MP3" s="142"/>
      <c r="MQ3" s="142"/>
      <c r="MR3" s="142"/>
      <c r="MS3" s="142"/>
      <c r="MT3" s="142"/>
      <c r="MU3" s="142"/>
      <c r="MV3" s="142"/>
      <c r="MW3" s="142"/>
      <c r="MX3" s="142"/>
      <c r="MY3" s="142"/>
      <c r="MZ3" s="142"/>
      <c r="NA3" s="142"/>
      <c r="NB3" s="142"/>
      <c r="NC3" s="142"/>
      <c r="ND3" s="142"/>
      <c r="NE3" s="142"/>
      <c r="NF3" s="142"/>
      <c r="NG3" s="142"/>
      <c r="NH3" s="142"/>
      <c r="NI3" s="142"/>
      <c r="NJ3" s="142"/>
      <c r="NK3" s="142"/>
      <c r="NL3" s="142"/>
      <c r="NM3" s="142"/>
      <c r="NN3" s="142"/>
      <c r="NO3" s="142"/>
      <c r="NP3" s="142"/>
      <c r="NQ3" s="142"/>
      <c r="NR3" s="142"/>
      <c r="NS3" s="142"/>
      <c r="NT3" s="142"/>
      <c r="NU3" s="142"/>
      <c r="NV3" s="142"/>
      <c r="NW3" s="142"/>
      <c r="NX3" s="142"/>
    </row>
    <row r="4" spans="1:388" ht="9.75" customHeight="1" x14ac:dyDescent="0.15">
      <c r="A4" s="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142"/>
      <c r="MW4" s="142"/>
      <c r="MX4" s="142"/>
      <c r="MY4" s="142"/>
      <c r="MZ4" s="142"/>
      <c r="NA4" s="142"/>
      <c r="NB4" s="142"/>
      <c r="NC4" s="142"/>
      <c r="ND4" s="142"/>
      <c r="NE4" s="142"/>
      <c r="NF4" s="142"/>
      <c r="NG4" s="142"/>
      <c r="NH4" s="142"/>
      <c r="NI4" s="142"/>
      <c r="NJ4" s="142"/>
      <c r="NK4" s="142"/>
      <c r="NL4" s="142"/>
      <c r="NM4" s="142"/>
      <c r="NN4" s="142"/>
      <c r="NO4" s="142"/>
      <c r="NP4" s="142"/>
      <c r="NQ4" s="142"/>
      <c r="NR4" s="142"/>
      <c r="NS4" s="142"/>
      <c r="NT4" s="142"/>
      <c r="NU4" s="142"/>
      <c r="NV4" s="142"/>
      <c r="NW4" s="142"/>
      <c r="NX4" s="142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3" t="str">
        <f>データ!H6</f>
        <v>茨城県北茨城市　北茨城市民病院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129" t="s">
        <v>2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1"/>
      <c r="CN7" s="129" t="s">
        <v>3</v>
      </c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129" t="s">
        <v>4</v>
      </c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1"/>
      <c r="FZ7" s="129" t="s">
        <v>5</v>
      </c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1"/>
      <c r="ID7" s="129" t="s">
        <v>6</v>
      </c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1"/>
      <c r="JW7" s="129" t="s">
        <v>7</v>
      </c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1"/>
      <c r="LP7" s="129" t="s">
        <v>8</v>
      </c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1"/>
      <c r="NI7" s="3"/>
      <c r="NJ7" s="144" t="s">
        <v>9</v>
      </c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6"/>
      <c r="NX7" s="3"/>
    </row>
    <row r="8" spans="1:388" ht="18.75" customHeight="1" x14ac:dyDescent="0.15">
      <c r="A8" s="2"/>
      <c r="B8" s="124" t="str">
        <f>データ!K6</f>
        <v>条例全部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6"/>
      <c r="AU8" s="124" t="str">
        <f>データ!L6</f>
        <v>病院事業</v>
      </c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6"/>
      <c r="CN8" s="124" t="str">
        <f>データ!M6</f>
        <v>一般病院</v>
      </c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6"/>
      <c r="EG8" s="124" t="str">
        <f>データ!N6</f>
        <v>100床以上～200床未満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6"/>
      <c r="FZ8" s="124" t="str">
        <f>データ!O7</f>
        <v>学術・研究機関出身</v>
      </c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6"/>
      <c r="ID8" s="108">
        <f>データ!Z6</f>
        <v>137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>
        <f>データ!AA6</f>
        <v>46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 t="str">
        <f>データ!AB6</f>
        <v>-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0" t="s">
        <v>10</v>
      </c>
      <c r="NK8" s="141"/>
      <c r="NL8" s="134" t="s">
        <v>11</v>
      </c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5"/>
      <c r="NX8" s="3"/>
    </row>
    <row r="9" spans="1:388" ht="18.75" customHeight="1" x14ac:dyDescent="0.15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  <c r="AU9" s="129" t="s">
        <v>13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  <c r="CN9" s="129" t="s">
        <v>14</v>
      </c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1"/>
      <c r="EG9" s="129" t="s">
        <v>15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1"/>
      <c r="FZ9" s="129" t="s">
        <v>16</v>
      </c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1"/>
      <c r="ID9" s="129" t="s">
        <v>17</v>
      </c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1"/>
      <c r="JW9" s="129" t="s">
        <v>18</v>
      </c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1"/>
      <c r="LP9" s="129" t="s">
        <v>19</v>
      </c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1"/>
      <c r="NI9" s="3"/>
      <c r="NJ9" s="136" t="s">
        <v>20</v>
      </c>
      <c r="NK9" s="137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 x14ac:dyDescent="0.15">
      <c r="A10" s="2"/>
      <c r="B10" s="124" t="str">
        <f>データ!P6</f>
        <v>直営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6"/>
      <c r="AU10" s="108">
        <f>データ!Q6</f>
        <v>16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4" t="str">
        <f>データ!R6</f>
        <v>対象</v>
      </c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6"/>
      <c r="EG10" s="124" t="str">
        <f>データ!S6</f>
        <v>ド 訓</v>
      </c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6"/>
      <c r="FZ10" s="124" t="str">
        <f>データ!T6</f>
        <v>救 臨 へ 輪</v>
      </c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6"/>
      <c r="ID10" s="108" t="str">
        <f>データ!AC6</f>
        <v>-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 t="str">
        <f>データ!AD6</f>
        <v>-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183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2" t="s">
        <v>22</v>
      </c>
      <c r="NK10" s="133"/>
      <c r="NL10" s="127" t="s">
        <v>23</v>
      </c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8"/>
      <c r="NX10" s="3"/>
    </row>
    <row r="11" spans="1:388" ht="18.75" customHeight="1" x14ac:dyDescent="0.15">
      <c r="A11" s="2"/>
      <c r="B11" s="129" t="s">
        <v>24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129" t="s">
        <v>25</v>
      </c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  <c r="CN11" s="129" t="s">
        <v>26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1"/>
      <c r="EG11" s="129" t="s">
        <v>27</v>
      </c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1"/>
      <c r="FZ11" s="129" t="s">
        <v>28</v>
      </c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1"/>
      <c r="ID11" s="129" t="s">
        <v>29</v>
      </c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1"/>
      <c r="JW11" s="129" t="s">
        <v>30</v>
      </c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1"/>
      <c r="LP11" s="129" t="s">
        <v>31</v>
      </c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1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08">
        <f>データ!U6</f>
        <v>41448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13783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4" t="str">
        <f>データ!W6</f>
        <v>-</v>
      </c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6"/>
      <c r="EG12" s="124" t="str">
        <f>データ!X6</f>
        <v>第２種該当</v>
      </c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6"/>
      <c r="FZ12" s="124" t="str">
        <f>データ!Y6</f>
        <v>１０：１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6"/>
      <c r="ID12" s="108">
        <f>データ!AF6</f>
        <v>116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>
        <f>データ!AG6</f>
        <v>38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>
        <f>データ!AH6</f>
        <v>154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15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2" t="s">
        <v>36</v>
      </c>
      <c r="NK16" s="113"/>
      <c r="NL16" s="113"/>
      <c r="NM16" s="113"/>
      <c r="NN16" s="114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1" t="s">
        <v>39</v>
      </c>
      <c r="NK17" s="122"/>
      <c r="NL17" s="122"/>
      <c r="NM17" s="122"/>
      <c r="NN17" s="123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40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191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1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3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1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3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1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3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1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3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1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3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1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3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1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3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1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3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1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3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96.4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100.6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121.7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117.3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104.1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84.9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88.8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77.8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82.1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80.5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79.3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83.1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75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76.900000000000006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75.099999999999994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70.599999999999994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68.7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57.4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58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62.3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1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3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97.2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96.9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100.6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105.9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104.3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84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84.3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80.7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82.2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81.7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80.400000000000006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80.599999999999994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77.099999999999994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78.599999999999994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78.099999999999994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70.099999999999994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70.400000000000006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65.8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65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63.3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4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6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190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1" t="s">
        <v>189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30694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31647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32322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32987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30914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9013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9305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9290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9675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9995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58.3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55.9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64.099999999999994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61.4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64.099999999999994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13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14.2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14.9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14.2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13.7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1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34924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35788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37855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39289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40846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10244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10602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11234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11512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11831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63.7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63.3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68.5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67.099999999999994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66.900000000000006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17.7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17.5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17.5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17.3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17.899999999999999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1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1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1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1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1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1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1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1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1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1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1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4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6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192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103.8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101.7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82.9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53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46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26.8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30.3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28.5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31.4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32.200000000000003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77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80.8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65.3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68.2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63.9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43562497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44055410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44039148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44289399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44125956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117.1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120.5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124.2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121.6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118.9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54.1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54.6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56.9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58.1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59.4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71.400000000000006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71.7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72.900000000000006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73.900000000000006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74.3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40683727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41891213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42806727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43530781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44196357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KiYWisN0KAAESTLZAhMgsPkn0xArUX0W+wVm1j1RYIluKvdeAsX4WEcm/NTfEULANbcnu7yGhBuBREqaHRDm6w==" saltValue="bUKCbmvAuXXaToYFICTdCg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>
      <formula1>$OC$18:$OC$55</formula1>
    </dataValidation>
  </dataValidations>
  <printOptions horizontalCentered="1" verticalCentered="1"/>
  <pageMargins left="0" right="0" top="0" bottom="0" header="0" footer="0"/>
  <pageSetup paperSize="8" scale="7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108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110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1" t="s">
        <v>111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 t="s">
        <v>112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2" t="s">
        <v>113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0" t="s">
        <v>114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1" t="s">
        <v>115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116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117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118</v>
      </c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2" t="s">
        <v>119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0" t="s">
        <v>120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 t="s">
        <v>121</v>
      </c>
      <c r="FA4" s="150"/>
      <c r="FB4" s="150"/>
      <c r="FC4" s="150"/>
      <c r="FD4" s="150"/>
      <c r="FE4" s="150"/>
      <c r="FF4" s="150"/>
      <c r="FG4" s="150"/>
      <c r="FH4" s="150"/>
      <c r="FI4" s="150"/>
      <c r="FJ4" s="150"/>
    </row>
    <row r="5" spans="1:166" x14ac:dyDescent="0.15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146</v>
      </c>
      <c r="AU5" s="49" t="s">
        <v>157</v>
      </c>
      <c r="AV5" s="49" t="s">
        <v>148</v>
      </c>
      <c r="AW5" s="49" t="s">
        <v>158</v>
      </c>
      <c r="AX5" s="49" t="s">
        <v>159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146</v>
      </c>
      <c r="BF5" s="49" t="s">
        <v>157</v>
      </c>
      <c r="BG5" s="49" t="s">
        <v>148</v>
      </c>
      <c r="BH5" s="49" t="s">
        <v>160</v>
      </c>
      <c r="BI5" s="49" t="s">
        <v>159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146</v>
      </c>
      <c r="BQ5" s="49" t="s">
        <v>161</v>
      </c>
      <c r="BR5" s="49" t="s">
        <v>148</v>
      </c>
      <c r="BS5" s="49" t="s">
        <v>149</v>
      </c>
      <c r="BT5" s="49" t="s">
        <v>162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163</v>
      </c>
      <c r="CB5" s="49" t="s">
        <v>161</v>
      </c>
      <c r="CC5" s="49" t="s">
        <v>148</v>
      </c>
      <c r="CD5" s="49" t="s">
        <v>149</v>
      </c>
      <c r="CE5" s="49" t="s">
        <v>159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146</v>
      </c>
      <c r="CM5" s="49" t="s">
        <v>161</v>
      </c>
      <c r="CN5" s="49" t="s">
        <v>148</v>
      </c>
      <c r="CO5" s="49" t="s">
        <v>160</v>
      </c>
      <c r="CP5" s="49" t="s">
        <v>150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163</v>
      </c>
      <c r="CX5" s="49" t="s">
        <v>157</v>
      </c>
      <c r="CY5" s="49" t="s">
        <v>148</v>
      </c>
      <c r="CZ5" s="49" t="s">
        <v>149</v>
      </c>
      <c r="DA5" s="49" t="s">
        <v>159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163</v>
      </c>
      <c r="DI5" s="49" t="s">
        <v>161</v>
      </c>
      <c r="DJ5" s="49" t="s">
        <v>164</v>
      </c>
      <c r="DK5" s="49" t="s">
        <v>149</v>
      </c>
      <c r="DL5" s="49" t="s">
        <v>159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146</v>
      </c>
      <c r="DT5" s="49" t="s">
        <v>157</v>
      </c>
      <c r="DU5" s="49" t="s">
        <v>148</v>
      </c>
      <c r="DV5" s="49" t="s">
        <v>160</v>
      </c>
      <c r="DW5" s="49" t="s">
        <v>159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146</v>
      </c>
      <c r="EE5" s="49" t="s">
        <v>161</v>
      </c>
      <c r="EF5" s="49" t="s">
        <v>165</v>
      </c>
      <c r="EG5" s="49" t="s">
        <v>149</v>
      </c>
      <c r="EH5" s="49" t="s">
        <v>159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166</v>
      </c>
      <c r="EP5" s="49" t="s">
        <v>157</v>
      </c>
      <c r="EQ5" s="49" t="s">
        <v>148</v>
      </c>
      <c r="ER5" s="49" t="s">
        <v>160</v>
      </c>
      <c r="ES5" s="49" t="s">
        <v>159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167</v>
      </c>
      <c r="EZ5" s="49" t="s">
        <v>146</v>
      </c>
      <c r="FA5" s="49" t="s">
        <v>161</v>
      </c>
      <c r="FB5" s="49" t="s">
        <v>165</v>
      </c>
      <c r="FC5" s="49" t="s">
        <v>160</v>
      </c>
      <c r="FD5" s="49" t="s">
        <v>159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 x14ac:dyDescent="0.15">
      <c r="A6" s="35" t="s">
        <v>168</v>
      </c>
      <c r="B6" s="50">
        <f>B8</f>
        <v>2022</v>
      </c>
      <c r="C6" s="50">
        <f t="shared" ref="C6:M6" si="2">C8</f>
        <v>82155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</v>
      </c>
      <c r="H6" s="147" t="str">
        <f>IF(H8&lt;&gt;I8,H8,"")&amp;IF(I8&lt;&gt;J8,I8,"")&amp;"　"&amp;J8</f>
        <v>茨城県北茨城市　北茨城市民病院</v>
      </c>
      <c r="I6" s="148"/>
      <c r="J6" s="149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学術・研究機関出身</v>
      </c>
      <c r="P6" s="50" t="str">
        <f>P8</f>
        <v>直営</v>
      </c>
      <c r="Q6" s="51">
        <f t="shared" ref="Q6:AH6" si="3">Q8</f>
        <v>16</v>
      </c>
      <c r="R6" s="50" t="str">
        <f t="shared" si="3"/>
        <v>対象</v>
      </c>
      <c r="S6" s="50" t="str">
        <f t="shared" si="3"/>
        <v>ド 訓</v>
      </c>
      <c r="T6" s="50" t="str">
        <f t="shared" si="3"/>
        <v>救 臨 へ 輪</v>
      </c>
      <c r="U6" s="51">
        <f>U8</f>
        <v>41448</v>
      </c>
      <c r="V6" s="51">
        <f>V8</f>
        <v>13783</v>
      </c>
      <c r="W6" s="50" t="str">
        <f>W8</f>
        <v>-</v>
      </c>
      <c r="X6" s="50" t="str">
        <f t="shared" ref="X6" si="4">X8</f>
        <v>第２種該当</v>
      </c>
      <c r="Y6" s="50" t="str">
        <f t="shared" si="3"/>
        <v>１０：１</v>
      </c>
      <c r="Z6" s="51">
        <f t="shared" si="3"/>
        <v>137</v>
      </c>
      <c r="AA6" s="51">
        <f t="shared" si="3"/>
        <v>46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183</v>
      </c>
      <c r="AF6" s="51">
        <f t="shared" si="3"/>
        <v>116</v>
      </c>
      <c r="AG6" s="51">
        <f t="shared" si="3"/>
        <v>38</v>
      </c>
      <c r="AH6" s="51">
        <f t="shared" si="3"/>
        <v>154</v>
      </c>
      <c r="AI6" s="52">
        <f>IF(AI8="-",NA(),AI8)</f>
        <v>96.4</v>
      </c>
      <c r="AJ6" s="52">
        <f t="shared" ref="AJ6:AR6" si="5">IF(AJ8="-",NA(),AJ8)</f>
        <v>100.6</v>
      </c>
      <c r="AK6" s="52">
        <f t="shared" si="5"/>
        <v>121.7</v>
      </c>
      <c r="AL6" s="52">
        <f t="shared" si="5"/>
        <v>117.3</v>
      </c>
      <c r="AM6" s="52">
        <f t="shared" si="5"/>
        <v>104.1</v>
      </c>
      <c r="AN6" s="52">
        <f t="shared" si="5"/>
        <v>97.2</v>
      </c>
      <c r="AO6" s="52">
        <f t="shared" si="5"/>
        <v>96.9</v>
      </c>
      <c r="AP6" s="52">
        <f t="shared" si="5"/>
        <v>100.6</v>
      </c>
      <c r="AQ6" s="52">
        <f t="shared" si="5"/>
        <v>105.9</v>
      </c>
      <c r="AR6" s="52">
        <f t="shared" si="5"/>
        <v>104.3</v>
      </c>
      <c r="AS6" s="52" t="str">
        <f>IF(AS8="-","【-】","【"&amp;SUBSTITUTE(TEXT(AS8,"#,##0.0"),"-","△")&amp;"】")</f>
        <v>【103.5】</v>
      </c>
      <c r="AT6" s="52">
        <f>IF(AT8="-",NA(),AT8)</f>
        <v>84.9</v>
      </c>
      <c r="AU6" s="52">
        <f t="shared" ref="AU6:BC6" si="6">IF(AU8="-",NA(),AU8)</f>
        <v>88.8</v>
      </c>
      <c r="AV6" s="52">
        <f t="shared" si="6"/>
        <v>77.8</v>
      </c>
      <c r="AW6" s="52">
        <f t="shared" si="6"/>
        <v>82.1</v>
      </c>
      <c r="AX6" s="52">
        <f t="shared" si="6"/>
        <v>80.5</v>
      </c>
      <c r="AY6" s="52">
        <f t="shared" si="6"/>
        <v>84</v>
      </c>
      <c r="AZ6" s="52">
        <f t="shared" si="6"/>
        <v>84.3</v>
      </c>
      <c r="BA6" s="52">
        <f t="shared" si="6"/>
        <v>80.7</v>
      </c>
      <c r="BB6" s="52">
        <f t="shared" si="6"/>
        <v>82.2</v>
      </c>
      <c r="BC6" s="52">
        <f t="shared" si="6"/>
        <v>81.7</v>
      </c>
      <c r="BD6" s="52" t="str">
        <f>IF(BD8="-","【-】","【"&amp;SUBSTITUTE(TEXT(BD8,"#,##0.0"),"-","△")&amp;"】")</f>
        <v>【86.4】</v>
      </c>
      <c r="BE6" s="52">
        <f>IF(BE8="-",NA(),BE8)</f>
        <v>79.3</v>
      </c>
      <c r="BF6" s="52">
        <f t="shared" ref="BF6:BN6" si="7">IF(BF8="-",NA(),BF8)</f>
        <v>83.1</v>
      </c>
      <c r="BG6" s="52">
        <f t="shared" si="7"/>
        <v>75</v>
      </c>
      <c r="BH6" s="52">
        <f t="shared" si="7"/>
        <v>76.900000000000006</v>
      </c>
      <c r="BI6" s="52">
        <f t="shared" si="7"/>
        <v>75.099999999999994</v>
      </c>
      <c r="BJ6" s="52">
        <f t="shared" si="7"/>
        <v>80.400000000000006</v>
      </c>
      <c r="BK6" s="52">
        <f t="shared" si="7"/>
        <v>80.599999999999994</v>
      </c>
      <c r="BL6" s="52">
        <f t="shared" si="7"/>
        <v>77.099999999999994</v>
      </c>
      <c r="BM6" s="52">
        <f t="shared" si="7"/>
        <v>78.599999999999994</v>
      </c>
      <c r="BN6" s="52">
        <f t="shared" si="7"/>
        <v>78.099999999999994</v>
      </c>
      <c r="BO6" s="52" t="str">
        <f>IF(BO8="-","【-】","【"&amp;SUBSTITUTE(TEXT(BO8,"#,##0.0"),"-","△")&amp;"】")</f>
        <v>【83.7】</v>
      </c>
      <c r="BP6" s="52">
        <f>IF(BP8="-",NA(),BP8)</f>
        <v>70.599999999999994</v>
      </c>
      <c r="BQ6" s="52">
        <f t="shared" ref="BQ6:BY6" si="8">IF(BQ8="-",NA(),BQ8)</f>
        <v>68.7</v>
      </c>
      <c r="BR6" s="52">
        <f t="shared" si="8"/>
        <v>57.4</v>
      </c>
      <c r="BS6" s="52">
        <f t="shared" si="8"/>
        <v>58</v>
      </c>
      <c r="BT6" s="52">
        <f t="shared" si="8"/>
        <v>62.3</v>
      </c>
      <c r="BU6" s="52">
        <f t="shared" si="8"/>
        <v>70.099999999999994</v>
      </c>
      <c r="BV6" s="52">
        <f t="shared" si="8"/>
        <v>70.400000000000006</v>
      </c>
      <c r="BW6" s="52">
        <f t="shared" si="8"/>
        <v>65.8</v>
      </c>
      <c r="BX6" s="52">
        <f t="shared" si="8"/>
        <v>65</v>
      </c>
      <c r="BY6" s="52">
        <f t="shared" si="8"/>
        <v>63.3</v>
      </c>
      <c r="BZ6" s="52" t="str">
        <f>IF(BZ8="-","【-】","【"&amp;SUBSTITUTE(TEXT(BZ8,"#,##0.0"),"-","△")&amp;"】")</f>
        <v>【66.8】</v>
      </c>
      <c r="CA6" s="53">
        <f>IF(CA8="-",NA(),CA8)</f>
        <v>30694</v>
      </c>
      <c r="CB6" s="53">
        <f t="shared" ref="CB6:CJ6" si="9">IF(CB8="-",NA(),CB8)</f>
        <v>31647</v>
      </c>
      <c r="CC6" s="53">
        <f t="shared" si="9"/>
        <v>32322</v>
      </c>
      <c r="CD6" s="53">
        <f t="shared" si="9"/>
        <v>32987</v>
      </c>
      <c r="CE6" s="53">
        <f t="shared" si="9"/>
        <v>30914</v>
      </c>
      <c r="CF6" s="53">
        <f t="shared" si="9"/>
        <v>34924</v>
      </c>
      <c r="CG6" s="53">
        <f t="shared" si="9"/>
        <v>35788</v>
      </c>
      <c r="CH6" s="53">
        <f t="shared" si="9"/>
        <v>37855</v>
      </c>
      <c r="CI6" s="53">
        <f t="shared" si="9"/>
        <v>39289</v>
      </c>
      <c r="CJ6" s="53">
        <f t="shared" si="9"/>
        <v>40846</v>
      </c>
      <c r="CK6" s="52" t="str">
        <f>IF(CK8="-","【-】","【"&amp;SUBSTITUTE(TEXT(CK8,"#,##0"),"-","△")&amp;"】")</f>
        <v>【61,837】</v>
      </c>
      <c r="CL6" s="53">
        <f>IF(CL8="-",NA(),CL8)</f>
        <v>9013</v>
      </c>
      <c r="CM6" s="53">
        <f t="shared" ref="CM6:CU6" si="10">IF(CM8="-",NA(),CM8)</f>
        <v>9305</v>
      </c>
      <c r="CN6" s="53">
        <f t="shared" si="10"/>
        <v>9290</v>
      </c>
      <c r="CO6" s="53">
        <f t="shared" si="10"/>
        <v>9675</v>
      </c>
      <c r="CP6" s="53">
        <f t="shared" si="10"/>
        <v>9995</v>
      </c>
      <c r="CQ6" s="53">
        <f t="shared" si="10"/>
        <v>10244</v>
      </c>
      <c r="CR6" s="53">
        <f t="shared" si="10"/>
        <v>10602</v>
      </c>
      <c r="CS6" s="53">
        <f t="shared" si="10"/>
        <v>11234</v>
      </c>
      <c r="CT6" s="53">
        <f t="shared" si="10"/>
        <v>11512</v>
      </c>
      <c r="CU6" s="53">
        <f t="shared" si="10"/>
        <v>11831</v>
      </c>
      <c r="CV6" s="52" t="str">
        <f>IF(CV8="-","【-】","【"&amp;SUBSTITUTE(TEXT(CV8,"#,##0"),"-","△")&amp;"】")</f>
        <v>【17,600】</v>
      </c>
      <c r="CW6" s="52">
        <f>IF(CW8="-",NA(),CW8)</f>
        <v>58.3</v>
      </c>
      <c r="CX6" s="52">
        <f t="shared" ref="CX6:DF6" si="11">IF(CX8="-",NA(),CX8)</f>
        <v>55.9</v>
      </c>
      <c r="CY6" s="52">
        <f t="shared" si="11"/>
        <v>64.099999999999994</v>
      </c>
      <c r="CZ6" s="52">
        <f t="shared" si="11"/>
        <v>61.4</v>
      </c>
      <c r="DA6" s="52">
        <f t="shared" si="11"/>
        <v>64.099999999999994</v>
      </c>
      <c r="DB6" s="52">
        <f t="shared" si="11"/>
        <v>63.7</v>
      </c>
      <c r="DC6" s="52">
        <f t="shared" si="11"/>
        <v>63.3</v>
      </c>
      <c r="DD6" s="52">
        <f t="shared" si="11"/>
        <v>68.5</v>
      </c>
      <c r="DE6" s="52">
        <f t="shared" si="11"/>
        <v>67.099999999999994</v>
      </c>
      <c r="DF6" s="52">
        <f t="shared" si="11"/>
        <v>66.900000000000006</v>
      </c>
      <c r="DG6" s="52" t="str">
        <f>IF(DG8="-","【-】","【"&amp;SUBSTITUTE(TEXT(DG8,"#,##0.0"),"-","△")&amp;"】")</f>
        <v>【55.6】</v>
      </c>
      <c r="DH6" s="52">
        <f>IF(DH8="-",NA(),DH8)</f>
        <v>13</v>
      </c>
      <c r="DI6" s="52">
        <f t="shared" ref="DI6:DQ6" si="12">IF(DI8="-",NA(),DI8)</f>
        <v>14.2</v>
      </c>
      <c r="DJ6" s="52">
        <f t="shared" si="12"/>
        <v>14.9</v>
      </c>
      <c r="DK6" s="52">
        <f t="shared" si="12"/>
        <v>14.2</v>
      </c>
      <c r="DL6" s="52">
        <f t="shared" si="12"/>
        <v>13.7</v>
      </c>
      <c r="DM6" s="52">
        <f t="shared" si="12"/>
        <v>17.7</v>
      </c>
      <c r="DN6" s="52">
        <f t="shared" si="12"/>
        <v>17.5</v>
      </c>
      <c r="DO6" s="52">
        <f t="shared" si="12"/>
        <v>17.5</v>
      </c>
      <c r="DP6" s="52">
        <f t="shared" si="12"/>
        <v>17.3</v>
      </c>
      <c r="DQ6" s="52">
        <f t="shared" si="12"/>
        <v>17.899999999999999</v>
      </c>
      <c r="DR6" s="52" t="str">
        <f>IF(DR8="-","【-】","【"&amp;SUBSTITUTE(TEXT(DR8,"#,##0.0"),"-","△")&amp;"】")</f>
        <v>【25.1】</v>
      </c>
      <c r="DS6" s="52">
        <f>IF(DS8="-",NA(),DS8)</f>
        <v>103.8</v>
      </c>
      <c r="DT6" s="52">
        <f t="shared" ref="DT6:EB6" si="13">IF(DT8="-",NA(),DT8)</f>
        <v>101.7</v>
      </c>
      <c r="DU6" s="52">
        <f t="shared" si="13"/>
        <v>82.9</v>
      </c>
      <c r="DV6" s="52">
        <f t="shared" si="13"/>
        <v>53</v>
      </c>
      <c r="DW6" s="52">
        <f t="shared" si="13"/>
        <v>46</v>
      </c>
      <c r="DX6" s="52">
        <f t="shared" si="13"/>
        <v>117.1</v>
      </c>
      <c r="DY6" s="52">
        <f t="shared" si="13"/>
        <v>120.5</v>
      </c>
      <c r="DZ6" s="52">
        <f t="shared" si="13"/>
        <v>124.2</v>
      </c>
      <c r="EA6" s="52">
        <f t="shared" si="13"/>
        <v>121.6</v>
      </c>
      <c r="EB6" s="52">
        <f t="shared" si="13"/>
        <v>118.9</v>
      </c>
      <c r="EC6" s="52" t="str">
        <f>IF(EC8="-","【-】","【"&amp;SUBSTITUTE(TEXT(EC8,"#,##0.0"),"-","△")&amp;"】")</f>
        <v>【63.0】</v>
      </c>
      <c r="ED6" s="52">
        <f>IF(ED8="-",NA(),ED8)</f>
        <v>26.8</v>
      </c>
      <c r="EE6" s="52">
        <f t="shared" ref="EE6:EM6" si="14">IF(EE8="-",NA(),EE8)</f>
        <v>30.3</v>
      </c>
      <c r="EF6" s="52">
        <f t="shared" si="14"/>
        <v>28.5</v>
      </c>
      <c r="EG6" s="52">
        <f t="shared" si="14"/>
        <v>31.4</v>
      </c>
      <c r="EH6" s="52">
        <f t="shared" si="14"/>
        <v>32.200000000000003</v>
      </c>
      <c r="EI6" s="52">
        <f t="shared" si="14"/>
        <v>54.1</v>
      </c>
      <c r="EJ6" s="52">
        <f t="shared" si="14"/>
        <v>54.6</v>
      </c>
      <c r="EK6" s="52">
        <f t="shared" si="14"/>
        <v>56.9</v>
      </c>
      <c r="EL6" s="52">
        <f t="shared" si="14"/>
        <v>58.1</v>
      </c>
      <c r="EM6" s="52">
        <f t="shared" si="14"/>
        <v>59.4</v>
      </c>
      <c r="EN6" s="52" t="str">
        <f>IF(EN8="-","【-】","【"&amp;SUBSTITUTE(TEXT(EN8,"#,##0.0"),"-","△")&amp;"】")</f>
        <v>【56.4】</v>
      </c>
      <c r="EO6" s="52">
        <f>IF(EO8="-",NA(),EO8)</f>
        <v>77</v>
      </c>
      <c r="EP6" s="52">
        <f t="shared" ref="EP6:EX6" si="15">IF(EP8="-",NA(),EP8)</f>
        <v>80.8</v>
      </c>
      <c r="EQ6" s="52">
        <f t="shared" si="15"/>
        <v>65.3</v>
      </c>
      <c r="ER6" s="52">
        <f t="shared" si="15"/>
        <v>68.2</v>
      </c>
      <c r="ES6" s="52">
        <f t="shared" si="15"/>
        <v>63.9</v>
      </c>
      <c r="ET6" s="52">
        <f t="shared" si="15"/>
        <v>71.400000000000006</v>
      </c>
      <c r="EU6" s="52">
        <f t="shared" si="15"/>
        <v>71.7</v>
      </c>
      <c r="EV6" s="52">
        <f t="shared" si="15"/>
        <v>72.900000000000006</v>
      </c>
      <c r="EW6" s="52">
        <f t="shared" si="15"/>
        <v>73.900000000000006</v>
      </c>
      <c r="EX6" s="52">
        <f t="shared" si="15"/>
        <v>74.3</v>
      </c>
      <c r="EY6" s="52" t="str">
        <f>IF(EY8="-","【-】","【"&amp;SUBSTITUTE(TEXT(EY8,"#,##0.0"),"-","△")&amp;"】")</f>
        <v>【70.7】</v>
      </c>
      <c r="EZ6" s="53">
        <f>IF(EZ8="-",NA(),EZ8)</f>
        <v>43562497</v>
      </c>
      <c r="FA6" s="53">
        <f t="shared" ref="FA6:FI6" si="16">IF(FA8="-",NA(),FA8)</f>
        <v>44055410</v>
      </c>
      <c r="FB6" s="53">
        <f t="shared" si="16"/>
        <v>44039148</v>
      </c>
      <c r="FC6" s="53">
        <f t="shared" si="16"/>
        <v>44289399</v>
      </c>
      <c r="FD6" s="53">
        <f t="shared" si="16"/>
        <v>44125956</v>
      </c>
      <c r="FE6" s="53">
        <f t="shared" si="16"/>
        <v>40683727</v>
      </c>
      <c r="FF6" s="53">
        <f t="shared" si="16"/>
        <v>41891213</v>
      </c>
      <c r="FG6" s="53">
        <f t="shared" si="16"/>
        <v>42806727</v>
      </c>
      <c r="FH6" s="53">
        <f t="shared" si="16"/>
        <v>43530781</v>
      </c>
      <c r="FI6" s="53">
        <f t="shared" si="16"/>
        <v>44196357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169</v>
      </c>
      <c r="B7" s="50">
        <f t="shared" ref="B7:AH7" si="17">B8</f>
        <v>2022</v>
      </c>
      <c r="C7" s="50">
        <f t="shared" si="17"/>
        <v>82155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学術・研究機関出身</v>
      </c>
      <c r="P7" s="50" t="str">
        <f>P8</f>
        <v>直営</v>
      </c>
      <c r="Q7" s="51">
        <f t="shared" si="17"/>
        <v>16</v>
      </c>
      <c r="R7" s="50" t="str">
        <f t="shared" si="17"/>
        <v>対象</v>
      </c>
      <c r="S7" s="50" t="str">
        <f t="shared" si="17"/>
        <v>ド 訓</v>
      </c>
      <c r="T7" s="50" t="str">
        <f t="shared" si="17"/>
        <v>救 臨 へ 輪</v>
      </c>
      <c r="U7" s="51">
        <f>U8</f>
        <v>41448</v>
      </c>
      <c r="V7" s="51">
        <f>V8</f>
        <v>13783</v>
      </c>
      <c r="W7" s="50" t="str">
        <f>W8</f>
        <v>-</v>
      </c>
      <c r="X7" s="50" t="str">
        <f t="shared" si="17"/>
        <v>第２種該当</v>
      </c>
      <c r="Y7" s="50" t="str">
        <f t="shared" si="17"/>
        <v>１０：１</v>
      </c>
      <c r="Z7" s="51">
        <f t="shared" si="17"/>
        <v>137</v>
      </c>
      <c r="AA7" s="51">
        <f t="shared" si="17"/>
        <v>46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183</v>
      </c>
      <c r="AF7" s="51">
        <f t="shared" si="17"/>
        <v>116</v>
      </c>
      <c r="AG7" s="51">
        <f t="shared" si="17"/>
        <v>38</v>
      </c>
      <c r="AH7" s="51">
        <f t="shared" si="17"/>
        <v>154</v>
      </c>
      <c r="AI7" s="52">
        <f>AI8</f>
        <v>96.4</v>
      </c>
      <c r="AJ7" s="52">
        <f t="shared" ref="AJ7:AR7" si="18">AJ8</f>
        <v>100.6</v>
      </c>
      <c r="AK7" s="52">
        <f t="shared" si="18"/>
        <v>121.7</v>
      </c>
      <c r="AL7" s="52">
        <f t="shared" si="18"/>
        <v>117.3</v>
      </c>
      <c r="AM7" s="52">
        <f t="shared" si="18"/>
        <v>104.1</v>
      </c>
      <c r="AN7" s="52">
        <f t="shared" si="18"/>
        <v>97.2</v>
      </c>
      <c r="AO7" s="52">
        <f t="shared" si="18"/>
        <v>96.9</v>
      </c>
      <c r="AP7" s="52">
        <f t="shared" si="18"/>
        <v>100.6</v>
      </c>
      <c r="AQ7" s="52">
        <f t="shared" si="18"/>
        <v>105.9</v>
      </c>
      <c r="AR7" s="52">
        <f t="shared" si="18"/>
        <v>104.3</v>
      </c>
      <c r="AS7" s="52"/>
      <c r="AT7" s="52">
        <f>AT8</f>
        <v>84.9</v>
      </c>
      <c r="AU7" s="52">
        <f t="shared" ref="AU7:BC7" si="19">AU8</f>
        <v>88.8</v>
      </c>
      <c r="AV7" s="52">
        <f t="shared" si="19"/>
        <v>77.8</v>
      </c>
      <c r="AW7" s="52">
        <f t="shared" si="19"/>
        <v>82.1</v>
      </c>
      <c r="AX7" s="52">
        <f t="shared" si="19"/>
        <v>80.5</v>
      </c>
      <c r="AY7" s="52">
        <f t="shared" si="19"/>
        <v>84</v>
      </c>
      <c r="AZ7" s="52">
        <f t="shared" si="19"/>
        <v>84.3</v>
      </c>
      <c r="BA7" s="52">
        <f t="shared" si="19"/>
        <v>80.7</v>
      </c>
      <c r="BB7" s="52">
        <f t="shared" si="19"/>
        <v>82.2</v>
      </c>
      <c r="BC7" s="52">
        <f t="shared" si="19"/>
        <v>81.7</v>
      </c>
      <c r="BD7" s="52"/>
      <c r="BE7" s="52">
        <f>BE8</f>
        <v>79.3</v>
      </c>
      <c r="BF7" s="52">
        <f t="shared" ref="BF7:BN7" si="20">BF8</f>
        <v>83.1</v>
      </c>
      <c r="BG7" s="52">
        <f t="shared" si="20"/>
        <v>75</v>
      </c>
      <c r="BH7" s="52">
        <f t="shared" si="20"/>
        <v>76.900000000000006</v>
      </c>
      <c r="BI7" s="52">
        <f t="shared" si="20"/>
        <v>75.099999999999994</v>
      </c>
      <c r="BJ7" s="52">
        <f t="shared" si="20"/>
        <v>80.400000000000006</v>
      </c>
      <c r="BK7" s="52">
        <f t="shared" si="20"/>
        <v>80.599999999999994</v>
      </c>
      <c r="BL7" s="52">
        <f t="shared" si="20"/>
        <v>77.099999999999994</v>
      </c>
      <c r="BM7" s="52">
        <f t="shared" si="20"/>
        <v>78.599999999999994</v>
      </c>
      <c r="BN7" s="52">
        <f t="shared" si="20"/>
        <v>78.099999999999994</v>
      </c>
      <c r="BO7" s="52"/>
      <c r="BP7" s="52">
        <f>BP8</f>
        <v>70.599999999999994</v>
      </c>
      <c r="BQ7" s="52">
        <f t="shared" ref="BQ7:BY7" si="21">BQ8</f>
        <v>68.7</v>
      </c>
      <c r="BR7" s="52">
        <f t="shared" si="21"/>
        <v>57.4</v>
      </c>
      <c r="BS7" s="52">
        <f t="shared" si="21"/>
        <v>58</v>
      </c>
      <c r="BT7" s="52">
        <f t="shared" si="21"/>
        <v>62.3</v>
      </c>
      <c r="BU7" s="52">
        <f t="shared" si="21"/>
        <v>70.099999999999994</v>
      </c>
      <c r="BV7" s="52">
        <f t="shared" si="21"/>
        <v>70.400000000000006</v>
      </c>
      <c r="BW7" s="52">
        <f t="shared" si="21"/>
        <v>65.8</v>
      </c>
      <c r="BX7" s="52">
        <f t="shared" si="21"/>
        <v>65</v>
      </c>
      <c r="BY7" s="52">
        <f t="shared" si="21"/>
        <v>63.3</v>
      </c>
      <c r="BZ7" s="52"/>
      <c r="CA7" s="53">
        <f>CA8</f>
        <v>30694</v>
      </c>
      <c r="CB7" s="53">
        <f t="shared" ref="CB7:CJ7" si="22">CB8</f>
        <v>31647</v>
      </c>
      <c r="CC7" s="53">
        <f t="shared" si="22"/>
        <v>32322</v>
      </c>
      <c r="CD7" s="53">
        <f t="shared" si="22"/>
        <v>32987</v>
      </c>
      <c r="CE7" s="53">
        <f t="shared" si="22"/>
        <v>30914</v>
      </c>
      <c r="CF7" s="53">
        <f t="shared" si="22"/>
        <v>34924</v>
      </c>
      <c r="CG7" s="53">
        <f t="shared" si="22"/>
        <v>35788</v>
      </c>
      <c r="CH7" s="53">
        <f t="shared" si="22"/>
        <v>37855</v>
      </c>
      <c r="CI7" s="53">
        <f t="shared" si="22"/>
        <v>39289</v>
      </c>
      <c r="CJ7" s="53">
        <f t="shared" si="22"/>
        <v>40846</v>
      </c>
      <c r="CK7" s="52"/>
      <c r="CL7" s="53">
        <f>CL8</f>
        <v>9013</v>
      </c>
      <c r="CM7" s="53">
        <f t="shared" ref="CM7:CU7" si="23">CM8</f>
        <v>9305</v>
      </c>
      <c r="CN7" s="53">
        <f t="shared" si="23"/>
        <v>9290</v>
      </c>
      <c r="CO7" s="53">
        <f t="shared" si="23"/>
        <v>9675</v>
      </c>
      <c r="CP7" s="53">
        <f t="shared" si="23"/>
        <v>9995</v>
      </c>
      <c r="CQ7" s="53">
        <f t="shared" si="23"/>
        <v>10244</v>
      </c>
      <c r="CR7" s="53">
        <f t="shared" si="23"/>
        <v>10602</v>
      </c>
      <c r="CS7" s="53">
        <f t="shared" si="23"/>
        <v>11234</v>
      </c>
      <c r="CT7" s="53">
        <f t="shared" si="23"/>
        <v>11512</v>
      </c>
      <c r="CU7" s="53">
        <f t="shared" si="23"/>
        <v>11831</v>
      </c>
      <c r="CV7" s="52"/>
      <c r="CW7" s="52">
        <f>CW8</f>
        <v>58.3</v>
      </c>
      <c r="CX7" s="52">
        <f t="shared" ref="CX7:DF7" si="24">CX8</f>
        <v>55.9</v>
      </c>
      <c r="CY7" s="52">
        <f t="shared" si="24"/>
        <v>64.099999999999994</v>
      </c>
      <c r="CZ7" s="52">
        <f t="shared" si="24"/>
        <v>61.4</v>
      </c>
      <c r="DA7" s="52">
        <f t="shared" si="24"/>
        <v>64.099999999999994</v>
      </c>
      <c r="DB7" s="52">
        <f t="shared" si="24"/>
        <v>63.7</v>
      </c>
      <c r="DC7" s="52">
        <f t="shared" si="24"/>
        <v>63.3</v>
      </c>
      <c r="DD7" s="52">
        <f t="shared" si="24"/>
        <v>68.5</v>
      </c>
      <c r="DE7" s="52">
        <f t="shared" si="24"/>
        <v>67.099999999999994</v>
      </c>
      <c r="DF7" s="52">
        <f t="shared" si="24"/>
        <v>66.900000000000006</v>
      </c>
      <c r="DG7" s="52"/>
      <c r="DH7" s="52">
        <f>DH8</f>
        <v>13</v>
      </c>
      <c r="DI7" s="52">
        <f t="shared" ref="DI7:DQ7" si="25">DI8</f>
        <v>14.2</v>
      </c>
      <c r="DJ7" s="52">
        <f t="shared" si="25"/>
        <v>14.9</v>
      </c>
      <c r="DK7" s="52">
        <f t="shared" si="25"/>
        <v>14.2</v>
      </c>
      <c r="DL7" s="52">
        <f t="shared" si="25"/>
        <v>13.7</v>
      </c>
      <c r="DM7" s="52">
        <f t="shared" si="25"/>
        <v>17.7</v>
      </c>
      <c r="DN7" s="52">
        <f t="shared" si="25"/>
        <v>17.5</v>
      </c>
      <c r="DO7" s="52">
        <f t="shared" si="25"/>
        <v>17.5</v>
      </c>
      <c r="DP7" s="52">
        <f t="shared" si="25"/>
        <v>17.3</v>
      </c>
      <c r="DQ7" s="52">
        <f t="shared" si="25"/>
        <v>17.899999999999999</v>
      </c>
      <c r="DR7" s="52"/>
      <c r="DS7" s="52">
        <f>DS8</f>
        <v>103.8</v>
      </c>
      <c r="DT7" s="52">
        <f t="shared" ref="DT7:EB7" si="26">DT8</f>
        <v>101.7</v>
      </c>
      <c r="DU7" s="52">
        <f t="shared" si="26"/>
        <v>82.9</v>
      </c>
      <c r="DV7" s="52">
        <f t="shared" si="26"/>
        <v>53</v>
      </c>
      <c r="DW7" s="52">
        <f t="shared" si="26"/>
        <v>46</v>
      </c>
      <c r="DX7" s="52">
        <f t="shared" si="26"/>
        <v>117.1</v>
      </c>
      <c r="DY7" s="52">
        <f t="shared" si="26"/>
        <v>120.5</v>
      </c>
      <c r="DZ7" s="52">
        <f t="shared" si="26"/>
        <v>124.2</v>
      </c>
      <c r="EA7" s="52">
        <f t="shared" si="26"/>
        <v>121.6</v>
      </c>
      <c r="EB7" s="52">
        <f t="shared" si="26"/>
        <v>118.9</v>
      </c>
      <c r="EC7" s="52"/>
      <c r="ED7" s="52">
        <f>ED8</f>
        <v>26.8</v>
      </c>
      <c r="EE7" s="52">
        <f t="shared" ref="EE7:EM7" si="27">EE8</f>
        <v>30.3</v>
      </c>
      <c r="EF7" s="52">
        <f t="shared" si="27"/>
        <v>28.5</v>
      </c>
      <c r="EG7" s="52">
        <f t="shared" si="27"/>
        <v>31.4</v>
      </c>
      <c r="EH7" s="52">
        <f t="shared" si="27"/>
        <v>32.200000000000003</v>
      </c>
      <c r="EI7" s="52">
        <f t="shared" si="27"/>
        <v>54.1</v>
      </c>
      <c r="EJ7" s="52">
        <f t="shared" si="27"/>
        <v>54.6</v>
      </c>
      <c r="EK7" s="52">
        <f t="shared" si="27"/>
        <v>56.9</v>
      </c>
      <c r="EL7" s="52">
        <f t="shared" si="27"/>
        <v>58.1</v>
      </c>
      <c r="EM7" s="52">
        <f t="shared" si="27"/>
        <v>59.4</v>
      </c>
      <c r="EN7" s="52"/>
      <c r="EO7" s="52">
        <f>EO8</f>
        <v>77</v>
      </c>
      <c r="EP7" s="52">
        <f t="shared" ref="EP7:EX7" si="28">EP8</f>
        <v>80.8</v>
      </c>
      <c r="EQ7" s="52">
        <f t="shared" si="28"/>
        <v>65.3</v>
      </c>
      <c r="ER7" s="52">
        <f t="shared" si="28"/>
        <v>68.2</v>
      </c>
      <c r="ES7" s="52">
        <f t="shared" si="28"/>
        <v>63.9</v>
      </c>
      <c r="ET7" s="52">
        <f t="shared" si="28"/>
        <v>71.400000000000006</v>
      </c>
      <c r="EU7" s="52">
        <f t="shared" si="28"/>
        <v>71.7</v>
      </c>
      <c r="EV7" s="52">
        <f t="shared" si="28"/>
        <v>72.900000000000006</v>
      </c>
      <c r="EW7" s="52">
        <f t="shared" si="28"/>
        <v>73.900000000000006</v>
      </c>
      <c r="EX7" s="52">
        <f t="shared" si="28"/>
        <v>74.3</v>
      </c>
      <c r="EY7" s="52"/>
      <c r="EZ7" s="53">
        <f>EZ8</f>
        <v>43562497</v>
      </c>
      <c r="FA7" s="53">
        <f t="shared" ref="FA7:FI7" si="29">FA8</f>
        <v>44055410</v>
      </c>
      <c r="FB7" s="53">
        <f t="shared" si="29"/>
        <v>44039148</v>
      </c>
      <c r="FC7" s="53">
        <f t="shared" si="29"/>
        <v>44289399</v>
      </c>
      <c r="FD7" s="53">
        <f t="shared" si="29"/>
        <v>44125956</v>
      </c>
      <c r="FE7" s="53">
        <f t="shared" si="29"/>
        <v>40683727</v>
      </c>
      <c r="FF7" s="53">
        <f t="shared" si="29"/>
        <v>41891213</v>
      </c>
      <c r="FG7" s="53">
        <f t="shared" si="29"/>
        <v>42806727</v>
      </c>
      <c r="FH7" s="53">
        <f t="shared" si="29"/>
        <v>43530781</v>
      </c>
      <c r="FI7" s="53">
        <f t="shared" si="29"/>
        <v>44196357</v>
      </c>
      <c r="FJ7" s="53"/>
    </row>
    <row r="8" spans="1:166" s="54" customFormat="1" x14ac:dyDescent="0.15">
      <c r="A8" s="35"/>
      <c r="B8" s="55">
        <v>2022</v>
      </c>
      <c r="C8" s="55">
        <v>82155</v>
      </c>
      <c r="D8" s="55">
        <v>46</v>
      </c>
      <c r="E8" s="55">
        <v>6</v>
      </c>
      <c r="F8" s="55">
        <v>0</v>
      </c>
      <c r="G8" s="55">
        <v>1</v>
      </c>
      <c r="H8" s="55" t="s">
        <v>170</v>
      </c>
      <c r="I8" s="55" t="s">
        <v>171</v>
      </c>
      <c r="J8" s="55" t="s">
        <v>172</v>
      </c>
      <c r="K8" s="55" t="s">
        <v>173</v>
      </c>
      <c r="L8" s="55" t="s">
        <v>174</v>
      </c>
      <c r="M8" s="55" t="s">
        <v>175</v>
      </c>
      <c r="N8" s="55" t="s">
        <v>176</v>
      </c>
      <c r="O8" s="55" t="s">
        <v>177</v>
      </c>
      <c r="P8" s="55" t="s">
        <v>178</v>
      </c>
      <c r="Q8" s="56">
        <v>16</v>
      </c>
      <c r="R8" s="55" t="s">
        <v>179</v>
      </c>
      <c r="S8" s="55" t="s">
        <v>180</v>
      </c>
      <c r="T8" s="55" t="s">
        <v>181</v>
      </c>
      <c r="U8" s="56">
        <v>41448</v>
      </c>
      <c r="V8" s="56">
        <v>13783</v>
      </c>
      <c r="W8" s="55" t="s">
        <v>40</v>
      </c>
      <c r="X8" s="55" t="s">
        <v>182</v>
      </c>
      <c r="Y8" s="57" t="s">
        <v>183</v>
      </c>
      <c r="Z8" s="56">
        <v>137</v>
      </c>
      <c r="AA8" s="56">
        <v>46</v>
      </c>
      <c r="AB8" s="56" t="s">
        <v>40</v>
      </c>
      <c r="AC8" s="56" t="s">
        <v>40</v>
      </c>
      <c r="AD8" s="56" t="s">
        <v>40</v>
      </c>
      <c r="AE8" s="56">
        <v>183</v>
      </c>
      <c r="AF8" s="56">
        <v>116</v>
      </c>
      <c r="AG8" s="56">
        <v>38</v>
      </c>
      <c r="AH8" s="56">
        <v>154</v>
      </c>
      <c r="AI8" s="58">
        <v>96.4</v>
      </c>
      <c r="AJ8" s="58">
        <v>100.6</v>
      </c>
      <c r="AK8" s="58">
        <v>121.7</v>
      </c>
      <c r="AL8" s="58">
        <v>117.3</v>
      </c>
      <c r="AM8" s="58">
        <v>104.1</v>
      </c>
      <c r="AN8" s="58">
        <v>97.2</v>
      </c>
      <c r="AO8" s="58">
        <v>96.9</v>
      </c>
      <c r="AP8" s="58">
        <v>100.6</v>
      </c>
      <c r="AQ8" s="58">
        <v>105.9</v>
      </c>
      <c r="AR8" s="58">
        <v>104.3</v>
      </c>
      <c r="AS8" s="58">
        <v>103.5</v>
      </c>
      <c r="AT8" s="58">
        <v>84.9</v>
      </c>
      <c r="AU8" s="58">
        <v>88.8</v>
      </c>
      <c r="AV8" s="58">
        <v>77.8</v>
      </c>
      <c r="AW8" s="58">
        <v>82.1</v>
      </c>
      <c r="AX8" s="58">
        <v>80.5</v>
      </c>
      <c r="AY8" s="58">
        <v>84</v>
      </c>
      <c r="AZ8" s="58">
        <v>84.3</v>
      </c>
      <c r="BA8" s="58">
        <v>80.7</v>
      </c>
      <c r="BB8" s="58">
        <v>82.2</v>
      </c>
      <c r="BC8" s="58">
        <v>81.7</v>
      </c>
      <c r="BD8" s="58">
        <v>86.4</v>
      </c>
      <c r="BE8" s="59">
        <v>79.3</v>
      </c>
      <c r="BF8" s="59">
        <v>83.1</v>
      </c>
      <c r="BG8" s="59">
        <v>75</v>
      </c>
      <c r="BH8" s="59">
        <v>76.900000000000006</v>
      </c>
      <c r="BI8" s="59">
        <v>75.099999999999994</v>
      </c>
      <c r="BJ8" s="59">
        <v>80.400000000000006</v>
      </c>
      <c r="BK8" s="59">
        <v>80.599999999999994</v>
      </c>
      <c r="BL8" s="59">
        <v>77.099999999999994</v>
      </c>
      <c r="BM8" s="59">
        <v>78.599999999999994</v>
      </c>
      <c r="BN8" s="59">
        <v>78.099999999999994</v>
      </c>
      <c r="BO8" s="59">
        <v>83.7</v>
      </c>
      <c r="BP8" s="58">
        <v>70.599999999999994</v>
      </c>
      <c r="BQ8" s="58">
        <v>68.7</v>
      </c>
      <c r="BR8" s="58">
        <v>57.4</v>
      </c>
      <c r="BS8" s="58">
        <v>58</v>
      </c>
      <c r="BT8" s="58">
        <v>62.3</v>
      </c>
      <c r="BU8" s="58">
        <v>70.099999999999994</v>
      </c>
      <c r="BV8" s="58">
        <v>70.400000000000006</v>
      </c>
      <c r="BW8" s="58">
        <v>65.8</v>
      </c>
      <c r="BX8" s="58">
        <v>65</v>
      </c>
      <c r="BY8" s="58">
        <v>63.3</v>
      </c>
      <c r="BZ8" s="58">
        <v>66.8</v>
      </c>
      <c r="CA8" s="59">
        <v>30694</v>
      </c>
      <c r="CB8" s="59">
        <v>31647</v>
      </c>
      <c r="CC8" s="59">
        <v>32322</v>
      </c>
      <c r="CD8" s="59">
        <v>32987</v>
      </c>
      <c r="CE8" s="59">
        <v>30914</v>
      </c>
      <c r="CF8" s="59">
        <v>34924</v>
      </c>
      <c r="CG8" s="59">
        <v>35788</v>
      </c>
      <c r="CH8" s="59">
        <v>37855</v>
      </c>
      <c r="CI8" s="59">
        <v>39289</v>
      </c>
      <c r="CJ8" s="59">
        <v>40846</v>
      </c>
      <c r="CK8" s="58">
        <v>61837</v>
      </c>
      <c r="CL8" s="59">
        <v>9013</v>
      </c>
      <c r="CM8" s="59">
        <v>9305</v>
      </c>
      <c r="CN8" s="59">
        <v>9290</v>
      </c>
      <c r="CO8" s="59">
        <v>9675</v>
      </c>
      <c r="CP8" s="59">
        <v>9995</v>
      </c>
      <c r="CQ8" s="59">
        <v>10244</v>
      </c>
      <c r="CR8" s="59">
        <v>10602</v>
      </c>
      <c r="CS8" s="59">
        <v>11234</v>
      </c>
      <c r="CT8" s="59">
        <v>11512</v>
      </c>
      <c r="CU8" s="59">
        <v>11831</v>
      </c>
      <c r="CV8" s="58">
        <v>17600</v>
      </c>
      <c r="CW8" s="59">
        <v>58.3</v>
      </c>
      <c r="CX8" s="59">
        <v>55.9</v>
      </c>
      <c r="CY8" s="59">
        <v>64.099999999999994</v>
      </c>
      <c r="CZ8" s="59">
        <v>61.4</v>
      </c>
      <c r="DA8" s="59">
        <v>64.099999999999994</v>
      </c>
      <c r="DB8" s="59">
        <v>63.7</v>
      </c>
      <c r="DC8" s="59">
        <v>63.3</v>
      </c>
      <c r="DD8" s="59">
        <v>68.5</v>
      </c>
      <c r="DE8" s="59">
        <v>67.099999999999994</v>
      </c>
      <c r="DF8" s="59">
        <v>66.900000000000006</v>
      </c>
      <c r="DG8" s="59">
        <v>55.6</v>
      </c>
      <c r="DH8" s="59">
        <v>13</v>
      </c>
      <c r="DI8" s="59">
        <v>14.2</v>
      </c>
      <c r="DJ8" s="59">
        <v>14.9</v>
      </c>
      <c r="DK8" s="59">
        <v>14.2</v>
      </c>
      <c r="DL8" s="59">
        <v>13.7</v>
      </c>
      <c r="DM8" s="59">
        <v>17.7</v>
      </c>
      <c r="DN8" s="59">
        <v>17.5</v>
      </c>
      <c r="DO8" s="59">
        <v>17.5</v>
      </c>
      <c r="DP8" s="59">
        <v>17.3</v>
      </c>
      <c r="DQ8" s="59">
        <v>17.899999999999999</v>
      </c>
      <c r="DR8" s="59">
        <v>25.1</v>
      </c>
      <c r="DS8" s="59">
        <v>103.8</v>
      </c>
      <c r="DT8" s="59">
        <v>101.7</v>
      </c>
      <c r="DU8" s="59">
        <v>82.9</v>
      </c>
      <c r="DV8" s="59">
        <v>53</v>
      </c>
      <c r="DW8" s="59">
        <v>46</v>
      </c>
      <c r="DX8" s="59">
        <v>117.1</v>
      </c>
      <c r="DY8" s="59">
        <v>120.5</v>
      </c>
      <c r="DZ8" s="59">
        <v>124.2</v>
      </c>
      <c r="EA8" s="59">
        <v>121.6</v>
      </c>
      <c r="EB8" s="59">
        <v>118.9</v>
      </c>
      <c r="EC8" s="59">
        <v>63</v>
      </c>
      <c r="ED8" s="58">
        <v>26.8</v>
      </c>
      <c r="EE8" s="58">
        <v>30.3</v>
      </c>
      <c r="EF8" s="58">
        <v>28.5</v>
      </c>
      <c r="EG8" s="58">
        <v>31.4</v>
      </c>
      <c r="EH8" s="58">
        <v>32.200000000000003</v>
      </c>
      <c r="EI8" s="58">
        <v>54.1</v>
      </c>
      <c r="EJ8" s="58">
        <v>54.6</v>
      </c>
      <c r="EK8" s="58">
        <v>56.9</v>
      </c>
      <c r="EL8" s="58">
        <v>58.1</v>
      </c>
      <c r="EM8" s="58">
        <v>59.4</v>
      </c>
      <c r="EN8" s="58">
        <v>56.4</v>
      </c>
      <c r="EO8" s="58">
        <v>77</v>
      </c>
      <c r="EP8" s="58">
        <v>80.8</v>
      </c>
      <c r="EQ8" s="58">
        <v>65.3</v>
      </c>
      <c r="ER8" s="58">
        <v>68.2</v>
      </c>
      <c r="ES8" s="58">
        <v>63.9</v>
      </c>
      <c r="ET8" s="58">
        <v>71.400000000000006</v>
      </c>
      <c r="EU8" s="58">
        <v>71.7</v>
      </c>
      <c r="EV8" s="58">
        <v>72.900000000000006</v>
      </c>
      <c r="EW8" s="58">
        <v>73.900000000000006</v>
      </c>
      <c r="EX8" s="58">
        <v>74.3</v>
      </c>
      <c r="EY8" s="58">
        <v>70.7</v>
      </c>
      <c r="EZ8" s="59">
        <v>43562497</v>
      </c>
      <c r="FA8" s="59">
        <v>44055410</v>
      </c>
      <c r="FB8" s="59">
        <v>44039148</v>
      </c>
      <c r="FC8" s="59">
        <v>44289399</v>
      </c>
      <c r="FD8" s="59">
        <v>44125956</v>
      </c>
      <c r="FE8" s="59">
        <v>40683727</v>
      </c>
      <c r="FF8" s="59">
        <v>41891213</v>
      </c>
      <c r="FG8" s="59">
        <v>42806727</v>
      </c>
      <c r="FH8" s="59">
        <v>43530781</v>
      </c>
      <c r="FI8" s="59">
        <v>44196357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184</v>
      </c>
      <c r="C10" s="62" t="s">
        <v>185</v>
      </c>
      <c r="D10" s="62" t="s">
        <v>186</v>
      </c>
      <c r="E10" s="62" t="s">
        <v>187</v>
      </c>
      <c r="F10" s="62" t="s">
        <v>188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2024-02-01T09:14:16Z</cp:lastPrinted>
  <dcterms:created xsi:type="dcterms:W3CDTF">2023-12-20T05:05:22Z</dcterms:created>
  <dcterms:modified xsi:type="dcterms:W3CDTF">2024-02-05T01:14:19Z</dcterms:modified>
  <cp:category/>
</cp:coreProperties>
</file>