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u114766\Desktop\経営分析表\下水道事業（3事業）\"/>
    </mc:Choice>
  </mc:AlternateContent>
  <workbookProtection workbookAlgorithmName="SHA-512" workbookHashValue="FclQmsolVdCcA/E1lPh25FdtcMAorN+4ED55Hi9/Yv+8vSW8K2+0kdrUbwI07pr4GHY1AFXOQLQl4axy5FwNwA==" workbookSaltValue="WKszUQ/4/qLWnnV7AkZ5u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<sst xmlns="http://schemas.openxmlformats.org/spreadsheetml/2006/main" count="236" uniqueCount="116">
  <si>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</si>
  <si>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</si>
  <si>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</si>
  <si>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</si>
  <si>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</si>
  <si>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</si>
  <si>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</si>
  <si>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</si>
  <si>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</si>
  <si>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</si>
  <si>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</si>
  <si>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</si>
  <si>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</si>
  <si>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</si>
  <si>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</si>
  <si>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</si>
  <si>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</si>
  <si>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</si>
  <si>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</si>
  <si>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</si>
  <si>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</si>
  <si>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</si>
  <si>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</si>
  <si>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</si>
  <si>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</si>
  <si>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</si>
  <si>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</si>
  <si>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</si>
  <si>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</si>
  <si>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</si>
  <si>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</si>
  <si>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</si>
  <si>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</si>
  <si>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</si>
  <si>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</si>
  <si>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</si>
  <si>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</si>
  <si>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</si>
  <si>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</si>
  <si>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</si>
  <si>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</si>
  <si>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</si>
  <si>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</si>
  <si>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</si>
  <si>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</si>
  <si>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</si>
  <si>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</si>
  <si>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</si>
  <si>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</si>
  <si>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</si>
  <si>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</si>
  <si>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</si>
  <si>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</si>
  <si>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</si>
  <si>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</si>
  <si>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</si>
  <si>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</si>
  <si>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</si>
  <si>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</si>
  <si>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</si>
  <si>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</si>
  <si>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</si>
  <si>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</si>
  <si>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</si>
  <si>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</si>
  <si>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</si>
  <si>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</si>
  <si>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</si>
  <si>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</si>
  <si>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</si>
  <si>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</si>
  <si>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</si>
  <si>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</si>
  <si>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</si>
  <si>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</si>
  <si>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</si>
  <si>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</si>
  <si>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</si>
  <si>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</si>
  <si>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</si>
  <si>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</si>
  <si>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</si>
  <si>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</si>
  <si>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</si>
  <si>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</si>
  <si>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</si>
  <si>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</si>
  <si>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</si>
  <si>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</si>
  <si>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</si>
  <si>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</si>
  <si>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</si>
  <si>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</si>
  <si>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</si>
  <si>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</si>
  <si>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</si>
  <si>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水戸市</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</si>
  <si>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</si>
  <si>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</si>
  <si>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</si>
  <si>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</si>
  <si>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</si>
  <si>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</si>
  <si>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</si>
  <si>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</si>
  <si>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</si>
  <si>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</si>
  <si>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</si>
  <si>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</si>
  <si>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</si>
  <si>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</si>
  <si>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</si>
  <si>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</si>
  <si>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既設管きょについては，現段階で法定耐用年数を超えている箇所はなく，老朽化による大きな影響は見られない。一方，処理場については，電気・機械設備の老朽化が進行しており，優先順位をつけて修繕を行っている。
　今後は，施設を修繕・更新していくだけではなく，広域化・共同化について検討を進め，持続可能な汚水処理事業に向けた取り組みを進める。</t>
  </si>
  <si>
    <t>　農業集落排水事業では，繰入金の基準の見直しにより，表面上は経営に係る各指標は改善傾向にあるように見える。しかし，実態を改善していくには，収入の増加と経費の削減に継続的に取り組んでいく必要がある。
　収入面では，人口の減少に伴い使用料収入は減少傾向で推移することが予測される一方，費用面では，維持管理費が供用開始が早い地区を中心に増加している。
　今後は，地方公営企業法の全部適用により，これまでよりも経営状況が可視化されるため，経営状況を詳細に確認しながら，接続率及び収納率の向上等や，広域化・共同化による施設や処理地域の統合，維持管理業務の共同化などにより，効率的な運営を行っていく。</t>
    <rPh sb="137" eb="139">
      <t>イッポウ</t>
    </rPh>
    <rPh sb="174" eb="176">
      <t>コンゴ</t>
    </rPh>
    <rPh sb="201" eb="205">
      <t>ケイエイ</t>
    </rPh>
    <rPh sb="206" eb="209">
      <t>カシカ</t>
    </rPh>
    <rPh sb="215" eb="219">
      <t>ケイエイジョウキョウ</t>
    </rPh>
    <rPh sb="220" eb="222">
      <t>ショウサイ</t>
    </rPh>
    <rPh sb="223" eb="225">
      <t>カクニン</t>
    </rPh>
    <phoneticPr fontId="1"/>
  </si>
  <si>
    <t>①収益的収支比率
　令和５年度から地方公営企業法の全部を適用するため，令和４年度において打ち切り決算を行った結果，これまで出納整理期間に収入されていた使用料の分，営業収益が落ち込んだ。一般会計繰入金の増加により，収益的収支比率は，前年度比で若干のマイナスに収まったが，いまだ100％に届かない状況であり，引き続き経営改善に取り組む必要がある。
④企業債残高対事業規模比率
　新たな施設の建設を行っていないため，企業債残高は逓減している。今後は，企業債残高の逓減に伴い，概ね右肩下がりに推移していく見込みである。
⑤経費回収率　⑥汚水処理原価
　燃料費等の高騰により汚水処理費が増加したため，両指標とも悪化した。経費回収率については，打ち切り決算のため使用料収入が減少したことも要因となっている。引き続き，費用の削減と，有収水量及び使用料収入の確保に努める。
⑦施設利用率　⑧水洗化率
　水洗化率は引き続き微増した一方，施設利用率は前年度比で減となった。令和元年度比では微増のため，直近２年間の伸びが，コロナ禍における外出の自粛により，家庭からの流入汚水量が増加したことによるものだったと思われる。両指標とも，近年は向上傾向にあるが，類似団体より低く，今後，農業集落排水区域内の人口は減少していく見込みであるため，接続率向上に努める。</t>
    <rPh sb="35" eb="37">
      <t>レイワ</t>
    </rPh>
    <rPh sb="38" eb="40">
      <t>ネンド</t>
    </rPh>
    <rPh sb="92" eb="99">
      <t>イッパンカイケイクリイレキン</t>
    </rPh>
    <rPh sb="100" eb="102">
      <t>ゾウカ</t>
    </rPh>
    <rPh sb="115" eb="118">
      <t>ゼンネンド</t>
    </rPh>
    <rPh sb="118" eb="119">
      <t>ヒ</t>
    </rPh>
    <rPh sb="120" eb="122">
      <t>ジャッカン</t>
    </rPh>
    <rPh sb="128" eb="129">
      <t>オサ</t>
    </rPh>
    <rPh sb="142" eb="143">
      <t>トド</t>
    </rPh>
    <rPh sb="146" eb="148">
      <t>ジョウキョウ</t>
    </rPh>
    <rPh sb="205" eb="207">
      <t>キギョウ</t>
    </rPh>
    <rPh sb="218" eb="220">
      <t>コンゴ</t>
    </rPh>
    <rPh sb="231" eb="232">
      <t>トモナ</t>
    </rPh>
    <rPh sb="234" eb="235">
      <t>オオム</t>
    </rPh>
    <rPh sb="272" eb="274">
      <t>ネンリョウ</t>
    </rPh>
    <rPh sb="274" eb="275">
      <t>ヒ</t>
    </rPh>
    <rPh sb="275" eb="276">
      <t>トウ</t>
    </rPh>
    <rPh sb="277" eb="279">
      <t>コウトウ</t>
    </rPh>
    <rPh sb="295" eb="298">
      <t>リョウ</t>
    </rPh>
    <rPh sb="300" eb="302">
      <t>アッカ</t>
    </rPh>
    <rPh sb="305" eb="309">
      <t>ケイヒカイシュウ</t>
    </rPh>
    <rPh sb="309" eb="310">
      <t>リツ</t>
    </rPh>
    <rPh sb="316" eb="317">
      <t>ウ</t>
    </rPh>
    <rPh sb="318" eb="319">
      <t>キ</t>
    </rPh>
    <rPh sb="320" eb="323">
      <t>ケッサ</t>
    </rPh>
    <rPh sb="331" eb="333">
      <t>ゲンショウ</t>
    </rPh>
    <rPh sb="338" eb="340">
      <t>ヨウイン</t>
    </rPh>
    <rPh sb="347" eb="348">
      <t>ヒ</t>
    </rPh>
    <rPh sb="349" eb="350">
      <t>ツヅ</t>
    </rPh>
    <rPh sb="352" eb="354">
      <t>ヒヨウ</t>
    </rPh>
    <rPh sb="355" eb="357">
      <t>サクゲン</t>
    </rPh>
    <rPh sb="359" eb="363">
      <t>ユウシュ</t>
    </rPh>
    <rPh sb="363" eb="364">
      <t>オヨ</t>
    </rPh>
    <rPh sb="365" eb="371">
      <t>シヨウリョウ</t>
    </rPh>
    <rPh sb="371" eb="373">
      <t>カクホ</t>
    </rPh>
    <rPh sb="374" eb="377">
      <t>ツト</t>
    </rPh>
    <rPh sb="393" eb="397">
      <t>スイセン</t>
    </rPh>
    <rPh sb="398" eb="399">
      <t>ヒ</t>
    </rPh>
    <rPh sb="400" eb="401">
      <t>ツヅ</t>
    </rPh>
    <rPh sb="402" eb="404">
      <t>ビゾウ</t>
    </rPh>
    <rPh sb="406" eb="408">
      <t>イッポウ</t>
    </rPh>
    <rPh sb="415" eb="419">
      <t>ゼンネンドヒ</t>
    </rPh>
    <rPh sb="420" eb="421">
      <t>ゲン</t>
    </rPh>
    <rPh sb="453" eb="454">
      <t>カ</t>
    </rPh>
    <rPh sb="458" eb="460">
      <t>ガイシュツ</t>
    </rPh>
    <rPh sb="461" eb="463">
      <t>ジシュク</t>
    </rPh>
    <rPh sb="467" eb="469">
      <t>カテイ</t>
    </rPh>
    <rPh sb="472" eb="477">
      <t>リュウニュウオスイリョウ</t>
    </rPh>
    <rPh sb="478" eb="480">
      <t>ゾウカ</t>
    </rPh>
    <rPh sb="493" eb="494">
      <t>オモ</t>
    </rPh>
    <rPh sb="498" eb="503">
      <t>リョウシヒ</t>
    </rPh>
    <rPh sb="516" eb="520">
      <t>ルイジ</t>
    </rPh>
    <rPh sb="522" eb="523">
      <t>ヒク</t>
    </rPh>
    <rPh sb="525" eb="527">
      <t>コンゴ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</si>
</sst>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59-47D1-9205-85352EF3B5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0.01</c:v>
                </c:pt>
              </c:numCache>
            </c:numRef>
          </c:val>
          <c:smooth val="0"/>
          <c:extLst>
            <c:ext xmlns:c16="http://schemas.microsoft.com/office/drawing/2014/chart" uri="{C3380CC4-5D6E-409C-BE32-E72D297353CC}">
              <c16:uniqueId val="{00000001-0E59-47D1-9205-85352EF3B5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53.54</c:v>
                </c:pt>
                <c:pt idx="1">
                  <c:v>54.87</c:v>
                </c:pt>
                <c:pt idx="2">
                  <c:v>56.93</c:v>
                </c:pt>
                <c:pt idx="3">
                  <c:v>58.31</c:v>
                </c:pt>
                <c:pt idx="4">
                  <c:v>56.08</c:v>
                </c:pt>
              </c:numCache>
            </c:numRef>
          </c:val>
          <c:extLst>
            <c:ext xmlns:c16="http://schemas.microsoft.com/office/drawing/2014/chart" uri="{C3380CC4-5D6E-409C-BE32-E72D297353CC}">
              <c16:uniqueId val="{00000000-B91C-4C30-B43B-22DDA2C5BD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52.9</c:v>
                </c:pt>
              </c:numCache>
            </c:numRef>
          </c:val>
          <c:smooth val="0"/>
          <c:extLst>
            <c:ext xmlns:c16="http://schemas.microsoft.com/office/drawing/2014/chart" uri="{C3380CC4-5D6E-409C-BE32-E72D297353CC}">
              <c16:uniqueId val="{00000001-B91C-4C30-B43B-22DDA2C5BD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81.62</c:v>
                </c:pt>
                <c:pt idx="1">
                  <c:v>81.290000000000006</c:v>
                </c:pt>
                <c:pt idx="2">
                  <c:v>81.260000000000005</c:v>
                </c:pt>
                <c:pt idx="3">
                  <c:v>83.21</c:v>
                </c:pt>
                <c:pt idx="4">
                  <c:v>84.14</c:v>
                </c:pt>
              </c:numCache>
            </c:numRef>
          </c:val>
          <c:extLst>
            <c:ext xmlns:c16="http://schemas.microsoft.com/office/drawing/2014/chart" uri="{C3380CC4-5D6E-409C-BE32-E72D297353CC}">
              <c16:uniqueId val="{00000000-12C2-43FE-9386-4CD4B597AF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90.3</c:v>
                </c:pt>
              </c:numCache>
            </c:numRef>
          </c:val>
          <c:smooth val="0"/>
          <c:extLst>
            <c:ext xmlns:c16="http://schemas.microsoft.com/office/drawing/2014/chart" uri="{C3380CC4-5D6E-409C-BE32-E72D297353CC}">
              <c16:uniqueId val="{00000001-12C2-43FE-9386-4CD4B597AF6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82.79</c:v>
                </c:pt>
                <c:pt idx="1">
                  <c:v>88.46</c:v>
                </c:pt>
                <c:pt idx="2">
                  <c:v>88.12</c:v>
                </c:pt>
                <c:pt idx="3">
                  <c:v>93.89</c:v>
                </c:pt>
                <c:pt idx="4">
                  <c:v>93.53</c:v>
                </c:pt>
              </c:numCache>
            </c:numRef>
          </c:val>
          <c:extLst>
            <c:ext xmlns:c16="http://schemas.microsoft.com/office/drawing/2014/chart" uri="{C3380CC4-5D6E-409C-BE32-E72D297353CC}">
              <c16:uniqueId val="{00000000-278A-4430-831F-C577E093DA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8A-4430-831F-C577E093DA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7C-4E81-A015-EC8BB95D0E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7C-4E81-A015-EC8BB95D0E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FA-4EE3-9311-3EC47CCB3E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A-4EE3-9311-3EC47CCB3E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F8-49FF-B23E-8234F6FEED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F8-49FF-B23E-8234F6FEED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65-4333-A40D-C5C052BAED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65-4333-A40D-C5C052BAED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664.26</c:v>
                </c:pt>
                <c:pt idx="1">
                  <c:v>464.52</c:v>
                </c:pt>
                <c:pt idx="2">
                  <c:v>568.19000000000005</c:v>
                </c:pt>
                <c:pt idx="3">
                  <c:v>223.68</c:v>
                </c:pt>
                <c:pt idx="4">
                  <c:v>199.29</c:v>
                </c:pt>
              </c:numCache>
            </c:numRef>
          </c:val>
          <c:extLst>
            <c:ext xmlns:c16="http://schemas.microsoft.com/office/drawing/2014/chart" uri="{C3380CC4-5D6E-409C-BE32-E72D297353CC}">
              <c16:uniqueId val="{00000000-6A69-4F13-A06D-6362730343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718.49</c:v>
                </c:pt>
              </c:numCache>
            </c:numRef>
          </c:val>
          <c:smooth val="0"/>
          <c:extLst>
            <c:ext xmlns:c16="http://schemas.microsoft.com/office/drawing/2014/chart" uri="{C3380CC4-5D6E-409C-BE32-E72D297353CC}">
              <c16:uniqueId val="{00000001-6A69-4F13-A06D-6362730343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60.5</c:v>
                </c:pt>
                <c:pt idx="1">
                  <c:v>67.87</c:v>
                </c:pt>
                <c:pt idx="2">
                  <c:v>68.02</c:v>
                </c:pt>
                <c:pt idx="3">
                  <c:v>60.41</c:v>
                </c:pt>
                <c:pt idx="4">
                  <c:v>47.55</c:v>
                </c:pt>
              </c:numCache>
            </c:numRef>
          </c:val>
          <c:extLst>
            <c:ext xmlns:c16="http://schemas.microsoft.com/office/drawing/2014/chart" uri="{C3380CC4-5D6E-409C-BE32-E72D297353CC}">
              <c16:uniqueId val="{00000000-5AA5-41AD-8658-B2783D09CD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61.82</c:v>
                </c:pt>
              </c:numCache>
            </c:numRef>
          </c:val>
          <c:smooth val="0"/>
          <c:extLst>
            <c:ext xmlns:c16="http://schemas.microsoft.com/office/drawing/2014/chart" uri="{C3380CC4-5D6E-409C-BE32-E72D297353CC}">
              <c16:uniqueId val="{00000001-5AA5-41AD-8658-B2783D09CD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259.89999999999998</c:v>
                </c:pt>
                <c:pt idx="1">
                  <c:v>231.36</c:v>
                </c:pt>
                <c:pt idx="2">
                  <c:v>226.79</c:v>
                </c:pt>
                <c:pt idx="3">
                  <c:v>251.76</c:v>
                </c:pt>
                <c:pt idx="4">
                  <c:v>280.97000000000003</c:v>
                </c:pt>
              </c:numCache>
            </c:numRef>
          </c:val>
          <c:extLst>
            <c:ext xmlns:c16="http://schemas.microsoft.com/office/drawing/2014/chart" uri="{C3380CC4-5D6E-409C-BE32-E72D297353CC}">
              <c16:uniqueId val="{00000000-7E0D-4A1A-BD29-D473817E85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246.9</c:v>
                </c:pt>
              </c:numCache>
            </c:numRef>
          </c:val>
          <c:smooth val="0"/>
          <c:extLst>
            <c:ext xmlns:c16="http://schemas.microsoft.com/office/drawing/2014/chart" uri="{C3380CC4-5D6E-409C-BE32-E72D297353CC}">
              <c16:uniqueId val="{00000001-7E0D-4A1A-BD29-D473817E85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水戸市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270010</v>
      </c>
      <c r="AM8" s="36"/>
      <c r="AN8" s="36"/>
      <c r="AO8" s="36"/>
      <c r="AP8" s="36"/>
      <c r="AQ8" s="36"/>
      <c r="AR8" s="36"/>
      <c r="AS8" s="36"/>
      <c r="AT8" s="37">
        <f>データ!T6</f>
        <v>217.32</v>
      </c>
      <c r="AU8" s="37"/>
      <c r="AV8" s="37"/>
      <c r="AW8" s="37"/>
      <c r="AX8" s="37"/>
      <c r="AY8" s="37"/>
      <c r="AZ8" s="37"/>
      <c r="BA8" s="37"/>
      <c r="BB8" s="37">
        <f>データ!U6</f>
        <v>1242.45</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24</v>
      </c>
      <c r="Q9" s="30"/>
      <c r="R9" s="30"/>
      <c r="S9" s="30"/>
      <c r="T9" s="30"/>
      <c r="U9" s="30"/>
      <c r="V9" s="30"/>
      <c r="W9" s="30" t="s">
        <v>27</v>
      </c>
      <c r="X9" s="30"/>
      <c r="Y9" s="30"/>
      <c r="Z9" s="30"/>
      <c r="AA9" s="30"/>
      <c r="AB9" s="30"/>
      <c r="AC9" s="30"/>
      <c r="AD9" s="30" t="s">
        <v>21</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3.85</v>
      </c>
      <c r="Q10" s="37"/>
      <c r="R10" s="37"/>
      <c r="S10" s="37"/>
      <c r="T10" s="37"/>
      <c r="U10" s="37"/>
      <c r="V10" s="37"/>
      <c r="W10" s="37">
        <f>データ!Q6</f>
        <v>98.77</v>
      </c>
      <c r="X10" s="37"/>
      <c r="Y10" s="37"/>
      <c r="Z10" s="37"/>
      <c r="AA10" s="37"/>
      <c r="AB10" s="37"/>
      <c r="AC10" s="37"/>
      <c r="AD10" s="36">
        <f>データ!R6</f>
        <v>3500</v>
      </c>
      <c r="AE10" s="36"/>
      <c r="AF10" s="36"/>
      <c r="AG10" s="36"/>
      <c r="AH10" s="36"/>
      <c r="AI10" s="36"/>
      <c r="AJ10" s="36"/>
      <c r="AK10" s="2"/>
      <c r="AL10" s="36">
        <f>データ!V6</f>
        <v>10320</v>
      </c>
      <c r="AM10" s="36"/>
      <c r="AN10" s="36"/>
      <c r="AO10" s="36"/>
      <c r="AP10" s="36"/>
      <c r="AQ10" s="36"/>
      <c r="AR10" s="36"/>
      <c r="AS10" s="36"/>
      <c r="AT10" s="37">
        <f>データ!W6</f>
        <v>8.7100000000000009</v>
      </c>
      <c r="AU10" s="37"/>
      <c r="AV10" s="37"/>
      <c r="AW10" s="37"/>
      <c r="AX10" s="37"/>
      <c r="AY10" s="37"/>
      <c r="AZ10" s="37"/>
      <c r="BA10" s="37"/>
      <c r="BB10" s="37">
        <f>データ!X6</f>
        <v>1184.8499999999999</v>
      </c>
      <c r="BC10" s="37"/>
      <c r="BD10" s="37"/>
      <c r="BE10" s="37"/>
      <c r="BF10" s="37"/>
      <c r="BG10" s="37"/>
      <c r="BH10" s="37"/>
      <c r="BI10" s="37"/>
      <c r="BJ10" s="2"/>
      <c r="BK10" s="2"/>
      <c r="BL10" s="46" t="s">
        <v>37</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6" t="s">
        <v>44</v>
      </c>
      <c r="C85" s="6"/>
      <c r="D85" s="6"/>
      <c r="E85" s="6" t="s">
        <v>45</v>
      </c>
      <c r="F85" s="6" t="s">
        <v>47</v>
      </c>
      <c r="G85" s="6" t="s">
        <v>48</v>
      </c>
      <c r="H85" s="6" t="s">
        <v>42</v>
      </c>
      <c r="I85" s="6" t="s">
        <v>10</v>
      </c>
      <c r="J85" s="6" t="s">
        <v>49</v>
      </c>
      <c r="K85" s="6" t="s">
        <v>50</v>
      </c>
      <c r="L85" s="6" t="s">
        <v>32</v>
      </c>
      <c r="M85" s="6" t="s">
        <v>36</v>
      </c>
      <c r="N85" s="6" t="s">
        <v>51</v>
      </c>
      <c r="O85" s="6" t="s">
        <v>52</v>
      </c>
    </row>
    <row r="86" spans="1:78" hidden="1" x14ac:dyDescent="0.15">
      <c r="B86" s="6"/>
      <c r="C86" s="6"/>
      <c r="D86" s="6"/>
      <c r="E86" s="6" t="str">
        <f>データ!AI6</f>
        <v/>
      </c>
      <c r="F86" s="6" t="s">
        <v>39</v>
      </c>
      <c r="G86" s="6" t="s">
        <v>39</v>
      </c>
      <c r="H86" s="6" t="str">
        <f>データ!BP6</f>
        <v>【809.19】</v>
      </c>
      <c r="I86" s="6" t="str">
        <f>データ!CA6</f>
        <v>【57.02】</v>
      </c>
      <c r="J86" s="6" t="str">
        <f>データ!CL6</f>
        <v>【273.68】</v>
      </c>
      <c r="K86" s="6" t="str">
        <f>データ!CW6</f>
        <v>【52.55】</v>
      </c>
      <c r="L86" s="6" t="str">
        <f>データ!DH6</f>
        <v>【87.30】</v>
      </c>
      <c r="M86" s="6" t="s">
        <v>39</v>
      </c>
      <c r="N86" s="6" t="s">
        <v>39</v>
      </c>
      <c r="O86" s="6" t="str">
        <f>データ!EO6</f>
        <v>【0.02】</v>
      </c>
    </row>
  </sheetData>
  <sheetProtection algorithmName="SHA-512" hashValue="MeN+iGsEKZ2YSRUV/GOG1cgaA0UpCu2+9SY4RXhhlC5VLvjUKu7y0r1ke7CsMIrqIKN+Fzd+F3pvxZvEx3FO7Q==" saltValue="LGRDHV5+RH1Ic7VtpEBRX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38" right="0.19685039370078738" top="0.19685039370078738" bottom="0.19685039370078738" header="0.19685039370078738" footer="0.19685039370078738"/>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18</v>
      </c>
      <c r="B3" s="16" t="s">
        <v>33</v>
      </c>
      <c r="C3" s="16" t="s">
        <v>58</v>
      </c>
      <c r="D3" s="16" t="s">
        <v>59</v>
      </c>
      <c r="E3" s="16" t="s">
        <v>5</v>
      </c>
      <c r="F3" s="16" t="s">
        <v>4</v>
      </c>
      <c r="G3" s="16" t="s">
        <v>23</v>
      </c>
      <c r="H3" s="74" t="s">
        <v>55</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60</v>
      </c>
      <c r="B4" s="17"/>
      <c r="C4" s="17"/>
      <c r="D4" s="17"/>
      <c r="E4" s="17"/>
      <c r="F4" s="17"/>
      <c r="G4" s="17"/>
      <c r="H4" s="77"/>
      <c r="I4" s="78"/>
      <c r="J4" s="78"/>
      <c r="K4" s="78"/>
      <c r="L4" s="78"/>
      <c r="M4" s="78"/>
      <c r="N4" s="78"/>
      <c r="O4" s="78"/>
      <c r="P4" s="78"/>
      <c r="Q4" s="78"/>
      <c r="R4" s="78"/>
      <c r="S4" s="78"/>
      <c r="T4" s="78"/>
      <c r="U4" s="78"/>
      <c r="V4" s="78"/>
      <c r="W4" s="78"/>
      <c r="X4" s="79"/>
      <c r="Y4" s="73" t="s">
        <v>25</v>
      </c>
      <c r="Z4" s="73"/>
      <c r="AA4" s="73"/>
      <c r="AB4" s="73"/>
      <c r="AC4" s="73"/>
      <c r="AD4" s="73"/>
      <c r="AE4" s="73"/>
      <c r="AF4" s="73"/>
      <c r="AG4" s="73"/>
      <c r="AH4" s="73"/>
      <c r="AI4" s="73"/>
      <c r="AJ4" s="73" t="s">
        <v>46</v>
      </c>
      <c r="AK4" s="73"/>
      <c r="AL4" s="73"/>
      <c r="AM4" s="73"/>
      <c r="AN4" s="73"/>
      <c r="AO4" s="73"/>
      <c r="AP4" s="73"/>
      <c r="AQ4" s="73"/>
      <c r="AR4" s="73"/>
      <c r="AS4" s="73"/>
      <c r="AT4" s="73"/>
      <c r="AU4" s="73" t="s">
        <v>28</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8"/>
      <c r="C5" s="18"/>
      <c r="D5" s="18"/>
      <c r="E5" s="18"/>
      <c r="F5" s="18"/>
      <c r="G5" s="18"/>
      <c r="H5" s="23" t="s">
        <v>57</v>
      </c>
      <c r="I5" s="23" t="s">
        <v>70</v>
      </c>
      <c r="J5" s="23" t="s">
        <v>71</v>
      </c>
      <c r="K5" s="23" t="s">
        <v>72</v>
      </c>
      <c r="L5" s="23" t="s">
        <v>73</v>
      </c>
      <c r="M5" s="23" t="s">
        <v>6</v>
      </c>
      <c r="N5" s="23" t="s">
        <v>74</v>
      </c>
      <c r="O5" s="23" t="s">
        <v>75</v>
      </c>
      <c r="P5" s="23" t="s">
        <v>76</v>
      </c>
      <c r="Q5" s="23" t="s">
        <v>77</v>
      </c>
      <c r="R5" s="23" t="s">
        <v>78</v>
      </c>
      <c r="S5" s="23" t="s">
        <v>79</v>
      </c>
      <c r="T5" s="23" t="s">
        <v>80</v>
      </c>
      <c r="U5" s="23" t="s">
        <v>64</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44</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5" s="13" customFormat="1" x14ac:dyDescent="0.15">
      <c r="A6" s="14" t="s">
        <v>95</v>
      </c>
      <c r="B6" s="19">
        <f t="shared" ref="B6:X6" si="1">B7</f>
        <v>2022</v>
      </c>
      <c r="C6" s="19">
        <f t="shared" si="1"/>
        <v>82015</v>
      </c>
      <c r="D6" s="19">
        <f t="shared" si="1"/>
        <v>47</v>
      </c>
      <c r="E6" s="19">
        <f t="shared" si="1"/>
        <v>17</v>
      </c>
      <c r="F6" s="19">
        <f t="shared" si="1"/>
        <v>5</v>
      </c>
      <c r="G6" s="19">
        <f t="shared" si="1"/>
        <v>0</v>
      </c>
      <c r="H6" s="19" t="str">
        <f t="shared" si="1"/>
        <v>茨城県　水戸市</v>
      </c>
      <c r="I6" s="19" t="str">
        <f t="shared" si="1"/>
        <v>法非適用</v>
      </c>
      <c r="J6" s="19" t="str">
        <f t="shared" si="1"/>
        <v>下水道事業</v>
      </c>
      <c r="K6" s="19" t="str">
        <f t="shared" si="1"/>
        <v>農業集落排水</v>
      </c>
      <c r="L6" s="19" t="str">
        <f t="shared" si="1"/>
        <v>F1</v>
      </c>
      <c r="M6" s="19" t="str">
        <f t="shared" si="1"/>
        <v>非設置</v>
      </c>
      <c r="N6" s="24" t="str">
        <f t="shared" si="1"/>
        <v>-</v>
      </c>
      <c r="O6" s="24" t="str">
        <f t="shared" si="1"/>
        <v>該当数値なし</v>
      </c>
      <c r="P6" s="24">
        <f t="shared" si="1"/>
        <v>3.85</v>
      </c>
      <c r="Q6" s="24">
        <f t="shared" si="1"/>
        <v>98.77</v>
      </c>
      <c r="R6" s="24">
        <f t="shared" si="1"/>
        <v>3500</v>
      </c>
      <c r="S6" s="24">
        <f t="shared" si="1"/>
        <v>270010</v>
      </c>
      <c r="T6" s="24">
        <f t="shared" si="1"/>
        <v>217.32</v>
      </c>
      <c r="U6" s="24">
        <f t="shared" si="1"/>
        <v>1242.45</v>
      </c>
      <c r="V6" s="24">
        <f t="shared" si="1"/>
        <v>10320</v>
      </c>
      <c r="W6" s="24">
        <f t="shared" si="1"/>
        <v>8.7100000000000009</v>
      </c>
      <c r="X6" s="24">
        <f t="shared" si="1"/>
        <v>1184.8499999999999</v>
      </c>
      <c r="Y6" s="28">
        <f t="shared" ref="Y6:AH6" si="2">IF(Y7="",NA(),Y7)</f>
        <v>82.79</v>
      </c>
      <c r="Z6" s="28">
        <f t="shared" si="2"/>
        <v>88.46</v>
      </c>
      <c r="AA6" s="28">
        <f t="shared" si="2"/>
        <v>88.12</v>
      </c>
      <c r="AB6" s="28">
        <f t="shared" si="2"/>
        <v>93.89</v>
      </c>
      <c r="AC6" s="28">
        <f t="shared" si="2"/>
        <v>93.53</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664.26</v>
      </c>
      <c r="BG6" s="28">
        <f t="shared" si="5"/>
        <v>464.52</v>
      </c>
      <c r="BH6" s="28">
        <f t="shared" si="5"/>
        <v>568.19000000000005</v>
      </c>
      <c r="BI6" s="28">
        <f t="shared" si="5"/>
        <v>223.68</v>
      </c>
      <c r="BJ6" s="28">
        <f t="shared" si="5"/>
        <v>199.29</v>
      </c>
      <c r="BK6" s="28">
        <f t="shared" si="5"/>
        <v>789.46</v>
      </c>
      <c r="BL6" s="28">
        <f t="shared" si="5"/>
        <v>826.83</v>
      </c>
      <c r="BM6" s="28">
        <f t="shared" si="5"/>
        <v>867.83</v>
      </c>
      <c r="BN6" s="28">
        <f t="shared" si="5"/>
        <v>778.81</v>
      </c>
      <c r="BO6" s="28">
        <f t="shared" si="5"/>
        <v>718.49</v>
      </c>
      <c r="BP6" s="24" t="str">
        <f>IF(BP7="","",IF(BP7="-","【-】","【"&amp;SUBSTITUTE(TEXT(BP7,"#,##0.00"),"-","△")&amp;"】"))</f>
        <v>【809.19】</v>
      </c>
      <c r="BQ6" s="28">
        <f t="shared" ref="BQ6:BZ6" si="6">IF(BQ7="",NA(),BQ7)</f>
        <v>60.5</v>
      </c>
      <c r="BR6" s="28">
        <f t="shared" si="6"/>
        <v>67.87</v>
      </c>
      <c r="BS6" s="28">
        <f t="shared" si="6"/>
        <v>68.02</v>
      </c>
      <c r="BT6" s="28">
        <f t="shared" si="6"/>
        <v>60.41</v>
      </c>
      <c r="BU6" s="28">
        <f t="shared" si="6"/>
        <v>47.55</v>
      </c>
      <c r="BV6" s="28">
        <f t="shared" si="6"/>
        <v>57.77</v>
      </c>
      <c r="BW6" s="28">
        <f t="shared" si="6"/>
        <v>57.31</v>
      </c>
      <c r="BX6" s="28">
        <f t="shared" si="6"/>
        <v>57.08</v>
      </c>
      <c r="BY6" s="28">
        <f t="shared" si="6"/>
        <v>67.23</v>
      </c>
      <c r="BZ6" s="28">
        <f t="shared" si="6"/>
        <v>61.82</v>
      </c>
      <c r="CA6" s="24" t="str">
        <f>IF(CA7="","",IF(CA7="-","【-】","【"&amp;SUBSTITUTE(TEXT(CA7,"#,##0.00"),"-","△")&amp;"】"))</f>
        <v>【57.02】</v>
      </c>
      <c r="CB6" s="28">
        <f t="shared" ref="CB6:CK6" si="7">IF(CB7="",NA(),CB7)</f>
        <v>259.89999999999998</v>
      </c>
      <c r="CC6" s="28">
        <f t="shared" si="7"/>
        <v>231.36</v>
      </c>
      <c r="CD6" s="28">
        <f t="shared" si="7"/>
        <v>226.79</v>
      </c>
      <c r="CE6" s="28">
        <f t="shared" si="7"/>
        <v>251.76</v>
      </c>
      <c r="CF6" s="28">
        <f t="shared" si="7"/>
        <v>280.97000000000003</v>
      </c>
      <c r="CG6" s="28">
        <f t="shared" si="7"/>
        <v>274.35000000000002</v>
      </c>
      <c r="CH6" s="28">
        <f t="shared" si="7"/>
        <v>273.52</v>
      </c>
      <c r="CI6" s="28">
        <f t="shared" si="7"/>
        <v>274.99</v>
      </c>
      <c r="CJ6" s="28">
        <f t="shared" si="7"/>
        <v>228.21</v>
      </c>
      <c r="CK6" s="28">
        <f t="shared" si="7"/>
        <v>246.9</v>
      </c>
      <c r="CL6" s="24" t="str">
        <f>IF(CL7="","",IF(CL7="-","【-】","【"&amp;SUBSTITUTE(TEXT(CL7,"#,##0.00"),"-","△")&amp;"】"))</f>
        <v>【273.68】</v>
      </c>
      <c r="CM6" s="28">
        <f t="shared" ref="CM6:CV6" si="8">IF(CM7="",NA(),CM7)</f>
        <v>53.54</v>
      </c>
      <c r="CN6" s="28">
        <f t="shared" si="8"/>
        <v>54.87</v>
      </c>
      <c r="CO6" s="28">
        <f t="shared" si="8"/>
        <v>56.93</v>
      </c>
      <c r="CP6" s="28">
        <f t="shared" si="8"/>
        <v>58.31</v>
      </c>
      <c r="CQ6" s="28">
        <f t="shared" si="8"/>
        <v>56.08</v>
      </c>
      <c r="CR6" s="28">
        <f t="shared" si="8"/>
        <v>50.68</v>
      </c>
      <c r="CS6" s="28">
        <f t="shared" si="8"/>
        <v>50.14</v>
      </c>
      <c r="CT6" s="28">
        <f t="shared" si="8"/>
        <v>54.83</v>
      </c>
      <c r="CU6" s="28">
        <f t="shared" si="8"/>
        <v>54.54</v>
      </c>
      <c r="CV6" s="28">
        <f t="shared" si="8"/>
        <v>52.9</v>
      </c>
      <c r="CW6" s="24" t="str">
        <f>IF(CW7="","",IF(CW7="-","【-】","【"&amp;SUBSTITUTE(TEXT(CW7,"#,##0.00"),"-","△")&amp;"】"))</f>
        <v>【52.55】</v>
      </c>
      <c r="CX6" s="28">
        <f t="shared" ref="CX6:DG6" si="9">IF(CX7="",NA(),CX7)</f>
        <v>81.62</v>
      </c>
      <c r="CY6" s="28">
        <f t="shared" si="9"/>
        <v>81.290000000000006</v>
      </c>
      <c r="CZ6" s="28">
        <f t="shared" si="9"/>
        <v>81.260000000000005</v>
      </c>
      <c r="DA6" s="28">
        <f t="shared" si="9"/>
        <v>83.21</v>
      </c>
      <c r="DB6" s="28">
        <f t="shared" si="9"/>
        <v>84.14</v>
      </c>
      <c r="DC6" s="28">
        <f t="shared" si="9"/>
        <v>84.86</v>
      </c>
      <c r="DD6" s="28">
        <f t="shared" si="9"/>
        <v>84.98</v>
      </c>
      <c r="DE6" s="28">
        <f t="shared" si="9"/>
        <v>84.7</v>
      </c>
      <c r="DF6" s="28">
        <f t="shared" si="9"/>
        <v>90.3</v>
      </c>
      <c r="DG6" s="28">
        <f t="shared" si="9"/>
        <v>90.3</v>
      </c>
      <c r="DH6" s="24" t="str">
        <f>IF(DH7="","",IF(DH7="-","【-】","【"&amp;SUBSTITUTE(TEXT(DH7,"#,##0.00"),"-","△")&amp;"】"))</f>
        <v>【87.30】</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0.01</v>
      </c>
      <c r="EK6" s="28">
        <f t="shared" si="12"/>
        <v>0.02</v>
      </c>
      <c r="EL6" s="28">
        <f t="shared" si="12"/>
        <v>0.25</v>
      </c>
      <c r="EM6" s="28">
        <f t="shared" si="12"/>
        <v>0.01</v>
      </c>
      <c r="EN6" s="28">
        <f t="shared" si="12"/>
        <v>0.01</v>
      </c>
      <c r="EO6" s="24" t="str">
        <f>IF(EO7="","",IF(EO7="-","【-】","【"&amp;SUBSTITUTE(TEXT(EO7,"#,##0.00"),"-","△")&amp;"】"))</f>
        <v>【0.02】</v>
      </c>
    </row>
    <row r="7" spans="1:145" s="13" customFormat="1" x14ac:dyDescent="0.15">
      <c r="A7" s="14"/>
      <c r="B7" s="20">
        <v>2022</v>
      </c>
      <c r="C7" s="20">
        <v>82015</v>
      </c>
      <c r="D7" s="20">
        <v>47</v>
      </c>
      <c r="E7" s="20">
        <v>17</v>
      </c>
      <c r="F7" s="20">
        <v>5</v>
      </c>
      <c r="G7" s="20">
        <v>0</v>
      </c>
      <c r="H7" s="20" t="s">
        <v>96</v>
      </c>
      <c r="I7" s="20" t="s">
        <v>97</v>
      </c>
      <c r="J7" s="20" t="s">
        <v>98</v>
      </c>
      <c r="K7" s="20" t="s">
        <v>99</v>
      </c>
      <c r="L7" s="20" t="s">
        <v>100</v>
      </c>
      <c r="M7" s="20" t="s">
        <v>101</v>
      </c>
      <c r="N7" s="25" t="s">
        <v>39</v>
      </c>
      <c r="O7" s="25" t="s">
        <v>102</v>
      </c>
      <c r="P7" s="25">
        <v>3.85</v>
      </c>
      <c r="Q7" s="25">
        <v>98.77</v>
      </c>
      <c r="R7" s="25">
        <v>3500</v>
      </c>
      <c r="S7" s="25">
        <v>270010</v>
      </c>
      <c r="T7" s="25">
        <v>217.32</v>
      </c>
      <c r="U7" s="25">
        <v>1242.45</v>
      </c>
      <c r="V7" s="25">
        <v>10320</v>
      </c>
      <c r="W7" s="25">
        <v>8.7100000000000009</v>
      </c>
      <c r="X7" s="25">
        <v>1184.8499999999999</v>
      </c>
      <c r="Y7" s="25">
        <v>82.79</v>
      </c>
      <c r="Z7" s="25">
        <v>88.46</v>
      </c>
      <c r="AA7" s="25">
        <v>88.12</v>
      </c>
      <c r="AB7" s="25">
        <v>93.89</v>
      </c>
      <c r="AC7" s="25">
        <v>93.53</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664.26</v>
      </c>
      <c r="BG7" s="25">
        <v>464.52</v>
      </c>
      <c r="BH7" s="25">
        <v>568.19000000000005</v>
      </c>
      <c r="BI7" s="25">
        <v>223.68</v>
      </c>
      <c r="BJ7" s="25">
        <v>199.29</v>
      </c>
      <c r="BK7" s="25">
        <v>789.46</v>
      </c>
      <c r="BL7" s="25">
        <v>826.83</v>
      </c>
      <c r="BM7" s="25">
        <v>867.83</v>
      </c>
      <c r="BN7" s="25">
        <v>778.81</v>
      </c>
      <c r="BO7" s="25">
        <v>718.49</v>
      </c>
      <c r="BP7" s="25">
        <v>809.19</v>
      </c>
      <c r="BQ7" s="25">
        <v>60.5</v>
      </c>
      <c r="BR7" s="25">
        <v>67.87</v>
      </c>
      <c r="BS7" s="25">
        <v>68.02</v>
      </c>
      <c r="BT7" s="25">
        <v>60.41</v>
      </c>
      <c r="BU7" s="25">
        <v>47.55</v>
      </c>
      <c r="BV7" s="25">
        <v>57.77</v>
      </c>
      <c r="BW7" s="25">
        <v>57.31</v>
      </c>
      <c r="BX7" s="25">
        <v>57.08</v>
      </c>
      <c r="BY7" s="25">
        <v>67.23</v>
      </c>
      <c r="BZ7" s="25">
        <v>61.82</v>
      </c>
      <c r="CA7" s="25">
        <v>57.02</v>
      </c>
      <c r="CB7" s="25">
        <v>259.89999999999998</v>
      </c>
      <c r="CC7" s="25">
        <v>231.36</v>
      </c>
      <c r="CD7" s="25">
        <v>226.79</v>
      </c>
      <c r="CE7" s="25">
        <v>251.76</v>
      </c>
      <c r="CF7" s="25">
        <v>280.97000000000003</v>
      </c>
      <c r="CG7" s="25">
        <v>274.35000000000002</v>
      </c>
      <c r="CH7" s="25">
        <v>273.52</v>
      </c>
      <c r="CI7" s="25">
        <v>274.99</v>
      </c>
      <c r="CJ7" s="25">
        <v>228.21</v>
      </c>
      <c r="CK7" s="25">
        <v>246.9</v>
      </c>
      <c r="CL7" s="25">
        <v>273.68</v>
      </c>
      <c r="CM7" s="25">
        <v>53.54</v>
      </c>
      <c r="CN7" s="25">
        <v>54.87</v>
      </c>
      <c r="CO7" s="25">
        <v>56.93</v>
      </c>
      <c r="CP7" s="25">
        <v>58.31</v>
      </c>
      <c r="CQ7" s="25">
        <v>56.08</v>
      </c>
      <c r="CR7" s="25">
        <v>50.68</v>
      </c>
      <c r="CS7" s="25">
        <v>50.14</v>
      </c>
      <c r="CT7" s="25">
        <v>54.83</v>
      </c>
      <c r="CU7" s="25">
        <v>54.54</v>
      </c>
      <c r="CV7" s="25">
        <v>52.9</v>
      </c>
      <c r="CW7" s="25">
        <v>52.55</v>
      </c>
      <c r="CX7" s="25">
        <v>81.62</v>
      </c>
      <c r="CY7" s="25">
        <v>81.290000000000006</v>
      </c>
      <c r="CZ7" s="25">
        <v>81.260000000000005</v>
      </c>
      <c r="DA7" s="25">
        <v>83.21</v>
      </c>
      <c r="DB7" s="25">
        <v>84.14</v>
      </c>
      <c r="DC7" s="25">
        <v>84.86</v>
      </c>
      <c r="DD7" s="25">
        <v>84.98</v>
      </c>
      <c r="DE7" s="25">
        <v>84.7</v>
      </c>
      <c r="DF7" s="25">
        <v>90.3</v>
      </c>
      <c r="DG7" s="25">
        <v>90.3</v>
      </c>
      <c r="DH7" s="25">
        <v>87.3</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0.01</v>
      </c>
      <c r="EK7" s="25">
        <v>0.02</v>
      </c>
      <c r="EL7" s="25">
        <v>0.25</v>
      </c>
      <c r="EM7" s="25">
        <v>0.01</v>
      </c>
      <c r="EN7" s="25">
        <v>0.01</v>
      </c>
      <c r="EO7" s="25">
        <v>0.02</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15">
      <c r="B11">
        <v>4</v>
      </c>
      <c r="C11">
        <v>3</v>
      </c>
      <c r="D11">
        <v>2</v>
      </c>
      <c r="E11">
        <v>1</v>
      </c>
      <c r="F11">
        <v>0</v>
      </c>
      <c r="G11" t="s">
        <v>108</v>
      </c>
    </row>
    <row r="12" spans="1:145" x14ac:dyDescent="0.15">
      <c r="B12">
        <v>1</v>
      </c>
      <c r="C12">
        <v>1</v>
      </c>
      <c r="D12">
        <v>2</v>
      </c>
      <c r="E12">
        <v>3</v>
      </c>
      <c r="F12">
        <v>4</v>
      </c>
      <c r="G12" t="s">
        <v>109</v>
      </c>
    </row>
    <row r="13" spans="1:145"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cp:lastModifiedBy>
  <cp:lastPrinted>2024-02-01T04:42:48Z</cp:lastPrinted>
  <dcterms:created xsi:type="dcterms:W3CDTF">2023-12-12T02:52:55Z</dcterms:created>
  <dcterms:modified xsi:type="dcterms:W3CDTF">2024-02-01T04:42:49Z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2024-02-01T02:44:50Z</vt:filetime>
  </property>
</Properties>
</file>