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26_かすみがうら市\"/>
    </mc:Choice>
  </mc:AlternateContent>
  <workbookProtection workbookAlgorithmName="SHA-512" workbookHashValue="SEBQ0yOBNJyzrNX+AYxFUdWYyU6oKhVkSWQzKQkPvm+1jJVsDEtclaO9vn0g6vr2TXi9F40si6hXHlz30d20uw==" workbookSaltValue="43GUaMWNsFFjXq/+RygFT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<sst xmlns="http://schemas.openxmlformats.org/spreadsheetml/2006/main" count="228" uniqueCount="113">
  <si>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</si>
  <si>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</si>
  <si>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</si>
  <si>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</si>
  <si>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</si>
  <si>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</si>
  <si>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</si>
  <si>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</si>
  <si>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</si>
  <si>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</si>
  <si>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</si>
  <si>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</si>
  <si>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</si>
  <si>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</si>
  <si>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</si>
  <si>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</si>
  <si>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</si>
  <si>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</si>
  <si>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</si>
  <si>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</si>
  <si>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</si>
  <si>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</si>
  <si>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</si>
  <si>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</si>
  <si>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</si>
  <si>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</si>
  <si>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</si>
  <si>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</si>
  <si>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</si>
  <si>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</si>
  <si>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</si>
  <si>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</si>
  <si>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</si>
  <si>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</si>
  <si>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</si>
  <si>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</si>
  <si>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</si>
  <si>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</si>
  <si>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</si>
  <si>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</si>
  <si>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</si>
  <si>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</si>
  <si>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</si>
  <si>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</si>
  <si>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</si>
  <si>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</si>
  <si>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</si>
  <si>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</si>
  <si>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</si>
  <si>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</si>
  <si>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</si>
  <si>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</si>
  <si>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</si>
  <si>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</si>
  <si>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</si>
  <si>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</si>
  <si>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</si>
  <si>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</si>
  <si>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</si>
  <si>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</si>
  <si>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</si>
  <si>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</si>
  <si>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</si>
  <si>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</si>
  <si>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</si>
  <si>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</si>
  <si>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</si>
  <si>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</si>
  <si>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</si>
  <si>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</si>
  <si>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</si>
  <si>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</si>
  <si>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</si>
  <si>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</si>
  <si>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</si>
  <si>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</si>
  <si>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</si>
  <si>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</si>
  <si>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</si>
  <si>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</si>
  <si>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</si>
  <si>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</si>
  <si>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</si>
  <si>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</si>
  <si>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</si>
  <si>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</si>
  <si>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</si>
  <si>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</si>
  <si>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</si>
  <si>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</si>
  <si>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</si>
  <si>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</si>
  <si>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</si>
  <si>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</si>
  <si>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</si>
  <si>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</si>
  <si>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</si>
  <si>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</si>
  <si>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</si>
  <si>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</si>
  <si>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</si>
  <si>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</si>
  <si>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</si>
  <si>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</si>
  <si>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</si>
  <si>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</si>
  <si>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</si>
  <si>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</si>
  <si>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</si>
  <si>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</si>
  <si>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　経常収支比率の減少は水道料金改定（H28.1施行）に伴い、給水収益は減ったことが理由である。引続き経費削減等の努力をしながら更なる向上を目指す。
②　累積欠損金比率は、過去においても0％であり良好である。
③　流動比率は、100％以上の高い比率を確保している。類似団体平均より低いのは新会計制度へ移行したためである。
⑤　料金回収率は、平成28年度の水道料金改定に伴う料金値下げのため下降した経過があるが近年は是正されつつある。引続き適切な料金収入の確保を努めていく。
⑥　給水原価は、類似団体平均値よりも高い状況であることから、引続き経費等削減の努力が必要である。
⑦　施設利用率は、率を高めるため水道事業ビジョン及び経営戦略に基づき施設の統廃合やダウンサイジングを進めていく。
⑧　令和２年度においては、荒廃地に面した配水管からの漏水発見及び修理までに時間を要した案件があり、有収率の低下を招いた可能性を否定できない。また、市街地においては漏水調査を実施した結果、多くの漏水が発見されたことから、有収率が低下した原因と判断した。ついては、引続き漏水調査や漏水修理等を実施し有収率向上に努める。
</t>
    <rPh sb="2" eb="4">
      <t>ケイジョウ</t>
    </rPh>
    <rPh sb="4" eb="6">
      <t>シュウシ</t>
    </rPh>
    <rPh sb="6" eb="8">
      <t>ヒリツ</t>
    </rPh>
    <rPh sb="9" eb="11">
      <t>ゲンショウ</t>
    </rPh>
    <rPh sb="12" eb="14">
      <t>スイドウ</t>
    </rPh>
    <rPh sb="14" eb="16">
      <t>リョウキン</t>
    </rPh>
    <rPh sb="16" eb="18">
      <t>カイテイ</t>
    </rPh>
    <rPh sb="24" eb="26">
      <t>シコウ</t>
    </rPh>
    <rPh sb="28" eb="29">
      <t>トモナ</t>
    </rPh>
    <rPh sb="31" eb="33">
      <t>キュウスイ</t>
    </rPh>
    <rPh sb="33" eb="35">
      <t>シュウエキ</t>
    </rPh>
    <rPh sb="36" eb="37">
      <t>ヘ</t>
    </rPh>
    <rPh sb="42" eb="44">
      <t>リユウ</t>
    </rPh>
    <rPh sb="48" eb="50">
      <t>ヒキツヅ</t>
    </rPh>
    <rPh sb="51" eb="53">
      <t>ケイヒ</t>
    </rPh>
    <rPh sb="53" eb="55">
      <t>サクゲン</t>
    </rPh>
    <rPh sb="55" eb="56">
      <t>ナド</t>
    </rPh>
    <rPh sb="57" eb="59">
      <t>ドリョク</t>
    </rPh>
    <rPh sb="64" eb="65">
      <t>サラ</t>
    </rPh>
    <rPh sb="67" eb="69">
      <t>コウジョウ</t>
    </rPh>
    <rPh sb="70" eb="72">
      <t>メザ</t>
    </rPh>
    <rPh sb="77" eb="79">
      <t>ルイセキ</t>
    </rPh>
    <rPh sb="79" eb="81">
      <t>ケッソン</t>
    </rPh>
    <rPh sb="81" eb="82">
      <t>キン</t>
    </rPh>
    <rPh sb="82" eb="84">
      <t>ヒリツ</t>
    </rPh>
    <rPh sb="86" eb="88">
      <t>カコ</t>
    </rPh>
    <rPh sb="98" eb="100">
      <t>リョウコウ</t>
    </rPh>
    <rPh sb="107" eb="109">
      <t>リュウドウ</t>
    </rPh>
    <rPh sb="109" eb="111">
      <t>ヒリツ</t>
    </rPh>
    <rPh sb="117" eb="119">
      <t>イジョウ</t>
    </rPh>
    <rPh sb="120" eb="121">
      <t>タカ</t>
    </rPh>
    <rPh sb="122" eb="124">
      <t>ヒリツ</t>
    </rPh>
    <rPh sb="125" eb="127">
      <t>カクホ</t>
    </rPh>
    <rPh sb="132" eb="134">
      <t>ルイジ</t>
    </rPh>
    <rPh sb="134" eb="136">
      <t>ダンタイ</t>
    </rPh>
    <rPh sb="136" eb="138">
      <t>ヘイキン</t>
    </rPh>
    <rPh sb="140" eb="141">
      <t>ヒク</t>
    </rPh>
    <rPh sb="144" eb="145">
      <t>シン</t>
    </rPh>
    <rPh sb="145" eb="147">
      <t>カイケイ</t>
    </rPh>
    <rPh sb="147" eb="149">
      <t>セイド</t>
    </rPh>
    <rPh sb="150" eb="152">
      <t>イコウ</t>
    </rPh>
    <rPh sb="373" eb="374">
      <t>オヨ</t>
    </rPh>
    <phoneticPr fontId="4"/>
  </si>
  <si>
    <t>①　有形固定資産減価償却費については類似団体平均値と比べて高いため計画的な施設の更新を
実施していく。
③　管路更新率は年度によって若干の差があり、平均値より低い水準である。また下降した要因は昨年度と比較して老朽管の更新工事が減ったためである。</t>
    <phoneticPr fontId="4"/>
  </si>
  <si>
    <t xml:space="preserve">今後においては給水収益の増を目的とした水道加入促進対策や給水原価を下げるための経費削減等の努力、有収率を高めるための漏水対策の強化、施設の老朽化更新等をして、更なる経営の健全化を図る必要があると考える。
水道事業ビジョンや経営戦略（水道施設更新計画及び財政計画）等を実施して各課題に対応する。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</si>
</sst>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0.25</c:v>
                </c:pt>
                <c:pt idx="1">
                  <c:v>0.59</c:v>
                </c:pt>
                <c:pt idx="2">
                  <c:v>0.17</c:v>
                </c:pt>
                <c:pt idx="3">
                  <c:v>0.11</c:v>
                </c:pt>
                <c:pt idx="4">
                  <c:v>0.1</c:v>
                </c:pt>
              </c:numCache>
            </c:numRef>
          </c:val>
          <c:extLst>
            <c:ext xmlns:c16="http://schemas.microsoft.com/office/drawing/2014/chart" uri="{C3380CC4-5D6E-409C-BE32-E72D297353CC}">
              <c16:uniqueId val="{00000000-F500-4C8D-B5FF-613DC8C8D9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F500-4C8D-B5FF-613DC8C8D9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54.23</c:v>
                </c:pt>
                <c:pt idx="1">
                  <c:v>53.92</c:v>
                </c:pt>
                <c:pt idx="2">
                  <c:v>55.13</c:v>
                </c:pt>
                <c:pt idx="3">
                  <c:v>55.07</c:v>
                </c:pt>
                <c:pt idx="4">
                  <c:v>58.37</c:v>
                </c:pt>
              </c:numCache>
            </c:numRef>
          </c:val>
          <c:extLst>
            <c:ext xmlns:c16="http://schemas.microsoft.com/office/drawing/2014/chart" uri="{C3380CC4-5D6E-409C-BE32-E72D297353CC}">
              <c16:uniqueId val="{00000000-FD6B-4380-92EC-ADE9172B8F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FD6B-4380-92EC-ADE9172B8F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85.98</c:v>
                </c:pt>
                <c:pt idx="1">
                  <c:v>86.32</c:v>
                </c:pt>
                <c:pt idx="2">
                  <c:v>86.61</c:v>
                </c:pt>
                <c:pt idx="3">
                  <c:v>86.16</c:v>
                </c:pt>
                <c:pt idx="4">
                  <c:v>83.48</c:v>
                </c:pt>
              </c:numCache>
            </c:numRef>
          </c:val>
          <c:extLst>
            <c:ext xmlns:c16="http://schemas.microsoft.com/office/drawing/2014/chart" uri="{C3380CC4-5D6E-409C-BE32-E72D297353CC}">
              <c16:uniqueId val="{00000000-200E-4746-BD76-448567C1DB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200E-4746-BD76-448567C1DB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105.7</c:v>
                </c:pt>
                <c:pt idx="1">
                  <c:v>104.57</c:v>
                </c:pt>
                <c:pt idx="2">
                  <c:v>105.34</c:v>
                </c:pt>
                <c:pt idx="3">
                  <c:v>105.22</c:v>
                </c:pt>
                <c:pt idx="4">
                  <c:v>107.54</c:v>
                </c:pt>
              </c:numCache>
            </c:numRef>
          </c:val>
          <c:extLst>
            <c:ext xmlns:c16="http://schemas.microsoft.com/office/drawing/2014/chart" uri="{C3380CC4-5D6E-409C-BE32-E72D297353CC}">
              <c16:uniqueId val="{00000000-E9F2-412C-8A8B-5FCFFFC94A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E9F2-412C-8A8B-5FCFFFC94A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54.08</c:v>
                </c:pt>
                <c:pt idx="1">
                  <c:v>54.97</c:v>
                </c:pt>
                <c:pt idx="2">
                  <c:v>55.89</c:v>
                </c:pt>
                <c:pt idx="3">
                  <c:v>57.04</c:v>
                </c:pt>
                <c:pt idx="4">
                  <c:v>58.74</c:v>
                </c:pt>
              </c:numCache>
            </c:numRef>
          </c:val>
          <c:extLst>
            <c:ext xmlns:c16="http://schemas.microsoft.com/office/drawing/2014/chart" uri="{C3380CC4-5D6E-409C-BE32-E72D297353CC}">
              <c16:uniqueId val="{00000000-5FE0-42F1-81A9-5A194C3389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5FE0-42F1-81A9-5A194C3389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A0-4E52-ADD7-790F93CA54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06A0-4E52-ADD7-790F93CA54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32-49A8-983B-AC30B59599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DA32-49A8-983B-AC30B59599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208.17</c:v>
                </c:pt>
                <c:pt idx="1">
                  <c:v>190.87</c:v>
                </c:pt>
                <c:pt idx="2">
                  <c:v>196.11</c:v>
                </c:pt>
                <c:pt idx="3">
                  <c:v>240.68</c:v>
                </c:pt>
                <c:pt idx="4">
                  <c:v>212.05</c:v>
                </c:pt>
              </c:numCache>
            </c:numRef>
          </c:val>
          <c:extLst>
            <c:ext xmlns:c16="http://schemas.microsoft.com/office/drawing/2014/chart" uri="{C3380CC4-5D6E-409C-BE32-E72D297353CC}">
              <c16:uniqueId val="{00000000-1C04-4FE3-A986-EE7FFFCF62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1C04-4FE3-A986-EE7FFFCF62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439.06</c:v>
                </c:pt>
                <c:pt idx="1">
                  <c:v>443.28</c:v>
                </c:pt>
                <c:pt idx="2">
                  <c:v>442.81</c:v>
                </c:pt>
                <c:pt idx="3">
                  <c:v>440.42</c:v>
                </c:pt>
                <c:pt idx="4">
                  <c:v>407.62</c:v>
                </c:pt>
              </c:numCache>
            </c:numRef>
          </c:val>
          <c:extLst>
            <c:ext xmlns:c16="http://schemas.microsoft.com/office/drawing/2014/chart" uri="{C3380CC4-5D6E-409C-BE32-E72D297353CC}">
              <c16:uniqueId val="{00000000-B6AD-473E-8424-F70E1144E8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B6AD-473E-8424-F70E1144E8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96.32</c:v>
                </c:pt>
                <c:pt idx="1">
                  <c:v>95.55</c:v>
                </c:pt>
                <c:pt idx="2">
                  <c:v>97.18</c:v>
                </c:pt>
                <c:pt idx="3">
                  <c:v>97</c:v>
                </c:pt>
                <c:pt idx="4">
                  <c:v>98.84</c:v>
                </c:pt>
              </c:numCache>
            </c:numRef>
          </c:val>
          <c:extLst>
            <c:ext xmlns:c16="http://schemas.microsoft.com/office/drawing/2014/chart" uri="{C3380CC4-5D6E-409C-BE32-E72D297353CC}">
              <c16:uniqueId val="{00000000-E8FC-48C9-8255-66A7DE0D25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E8FC-48C9-8255-66A7DE0D25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227.39</c:v>
                </c:pt>
                <c:pt idx="1">
                  <c:v>229.27</c:v>
                </c:pt>
                <c:pt idx="2">
                  <c:v>225.77</c:v>
                </c:pt>
                <c:pt idx="3">
                  <c:v>226.38</c:v>
                </c:pt>
                <c:pt idx="4">
                  <c:v>220.81</c:v>
                </c:pt>
              </c:numCache>
            </c:numRef>
          </c:val>
          <c:extLst>
            <c:ext xmlns:c16="http://schemas.microsoft.com/office/drawing/2014/chart" uri="{C3380CC4-5D6E-409C-BE32-E72D297353CC}">
              <c16:uniqueId val="{00000000-2781-4EF7-87F7-60783BD817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2781-4EF7-87F7-60783BD817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茨城県　かすみがうら市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41200</v>
      </c>
      <c r="AM8" s="61"/>
      <c r="AN8" s="61"/>
      <c r="AO8" s="61"/>
      <c r="AP8" s="61"/>
      <c r="AQ8" s="61"/>
      <c r="AR8" s="61"/>
      <c r="AS8" s="61"/>
      <c r="AT8" s="52">
        <f>データ!$S$6</f>
        <v>156.6</v>
      </c>
      <c r="AU8" s="53"/>
      <c r="AV8" s="53"/>
      <c r="AW8" s="53"/>
      <c r="AX8" s="53"/>
      <c r="AY8" s="53"/>
      <c r="AZ8" s="53"/>
      <c r="BA8" s="53"/>
      <c r="BB8" s="54">
        <f>データ!$T$6</f>
        <v>263.08999999999997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52.92</v>
      </c>
      <c r="J10" s="53"/>
      <c r="K10" s="53"/>
      <c r="L10" s="53"/>
      <c r="M10" s="53"/>
      <c r="N10" s="53"/>
      <c r="O10" s="64"/>
      <c r="P10" s="54">
        <f>データ!$P$6</f>
        <v>94.84</v>
      </c>
      <c r="Q10" s="54"/>
      <c r="R10" s="54"/>
      <c r="S10" s="54"/>
      <c r="T10" s="54"/>
      <c r="U10" s="54"/>
      <c r="V10" s="54"/>
      <c r="W10" s="61">
        <f>データ!$Q$6</f>
        <v>4290</v>
      </c>
      <c r="X10" s="61"/>
      <c r="Y10" s="61"/>
      <c r="Z10" s="61"/>
      <c r="AA10" s="61"/>
      <c r="AB10" s="61"/>
      <c r="AC10" s="61"/>
      <c r="AD10" s="2"/>
      <c r="AE10" s="2"/>
      <c r="AF10" s="2"/>
      <c r="AG10" s="2"/>
      <c r="AH10" s="4"/>
      <c r="AI10" s="4"/>
      <c r="AJ10" s="4"/>
      <c r="AK10" s="4"/>
      <c r="AL10" s="61">
        <f>データ!$U$6</f>
        <v>38838</v>
      </c>
      <c r="AM10" s="61"/>
      <c r="AN10" s="61"/>
      <c r="AO10" s="61"/>
      <c r="AP10" s="61"/>
      <c r="AQ10" s="61"/>
      <c r="AR10" s="61"/>
      <c r="AS10" s="61"/>
      <c r="AT10" s="52">
        <f>データ!$V$6</f>
        <v>118.77</v>
      </c>
      <c r="AU10" s="53"/>
      <c r="AV10" s="53"/>
      <c r="AW10" s="53"/>
      <c r="AX10" s="53"/>
      <c r="AY10" s="53"/>
      <c r="AZ10" s="53"/>
      <c r="BA10" s="53"/>
      <c r="BB10" s="54">
        <f>データ!$W$6</f>
        <v>327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IY+yKoMWF4pjGA678U/VmYCWVZ4H9pGoaJrfVVV2jLXJBcZdOzZ4sTQRVBSaf126y8IDOH7QIUf+bFTYHow==" saltValue="8n7yOiUn4plVMltv6Ff0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82309</v>
      </c>
      <c r="D6" s="34">
        <f t="shared" si="3"/>
        <v>46</v>
      </c>
      <c r="E6" s="34">
        <f t="shared" si="3"/>
        <v>1</v>
      </c>
      <c r="F6" s="34">
        <f t="shared" si="3"/>
        <v>0</v>
      </c>
      <c r="G6" s="34">
        <f t="shared" si="3"/>
        <v>1</v>
      </c>
      <c r="H6" s="34" t="str">
        <f t="shared" si="3"/>
        <v>茨城県　かすみがうら市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52.92</v>
      </c>
      <c r="P6" s="35">
        <f t="shared" si="3"/>
        <v>94.84</v>
      </c>
      <c r="Q6" s="35">
        <f t="shared" si="3"/>
        <v>4290</v>
      </c>
      <c r="R6" s="35">
        <f t="shared" si="3"/>
        <v>41200</v>
      </c>
      <c r="S6" s="35">
        <f t="shared" si="3"/>
        <v>156.6</v>
      </c>
      <c r="T6" s="35">
        <f t="shared" si="3"/>
        <v>263.08999999999997</v>
      </c>
      <c r="U6" s="35">
        <f t="shared" si="3"/>
        <v>38838</v>
      </c>
      <c r="V6" s="35">
        <f t="shared" si="3"/>
        <v>118.77</v>
      </c>
      <c r="W6" s="35">
        <f t="shared" si="3"/>
        <v>327</v>
      </c>
      <c r="X6" s="36">
        <f>IF(X7="",NA(),X7)</f>
        <v>105.7</v>
      </c>
      <c r="Y6" s="36">
        <f t="shared" ref="Y6:AG6" si="4">IF(Y7="",NA(),Y7)</f>
        <v>104.57</v>
      </c>
      <c r="Z6" s="36">
        <f t="shared" si="4"/>
        <v>105.34</v>
      </c>
      <c r="AA6" s="36">
        <f t="shared" si="4"/>
        <v>105.22</v>
      </c>
      <c r="AB6" s="36">
        <f t="shared" si="4"/>
        <v>107.54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208.17</v>
      </c>
      <c r="AU6" s="36">
        <f t="shared" ref="AU6:BC6" si="6">IF(AU7="",NA(),AU7)</f>
        <v>190.87</v>
      </c>
      <c r="AV6" s="36">
        <f t="shared" si="6"/>
        <v>196.11</v>
      </c>
      <c r="AW6" s="36">
        <f t="shared" si="6"/>
        <v>240.68</v>
      </c>
      <c r="AX6" s="36">
        <f t="shared" si="6"/>
        <v>212.05</v>
      </c>
      <c r="AY6" s="36">
        <f t="shared" si="6"/>
        <v>377.63</v>
      </c>
      <c r="AZ6" s="36">
        <f t="shared" si="6"/>
        <v>357.34</v>
      </c>
      <c r="BA6" s="36">
        <f t="shared" si="6"/>
        <v>366.03</v>
      </c>
      <c r="BB6" s="36">
        <f t="shared" si="6"/>
        <v>365.18</v>
      </c>
      <c r="BC6" s="36">
        <f t="shared" si="6"/>
        <v>327.77</v>
      </c>
      <c r="BD6" s="35" t="str">
        <f>IF(BD7="","",IF(BD7="-","【-】","【"&amp;SUBSTITUTE(TEXT(BD7,"#,##0.00"),"-","△")&amp;"】"))</f>
        <v>【260.31】</v>
      </c>
      <c r="BE6" s="36">
        <f>IF(BE7="",NA(),BE7)</f>
        <v>439.06</v>
      </c>
      <c r="BF6" s="36">
        <f t="shared" ref="BF6:BN6" si="7">IF(BF7="",NA(),BF7)</f>
        <v>443.28</v>
      </c>
      <c r="BG6" s="36">
        <f t="shared" si="7"/>
        <v>442.81</v>
      </c>
      <c r="BH6" s="36">
        <f t="shared" si="7"/>
        <v>440.42</v>
      </c>
      <c r="BI6" s="36">
        <f t="shared" si="7"/>
        <v>407.62</v>
      </c>
      <c r="BJ6" s="36">
        <f t="shared" si="7"/>
        <v>364.71</v>
      </c>
      <c r="BK6" s="36">
        <f t="shared" si="7"/>
        <v>373.69</v>
      </c>
      <c r="BL6" s="36">
        <f t="shared" si="7"/>
        <v>370.12</v>
      </c>
      <c r="BM6" s="36">
        <f t="shared" si="7"/>
        <v>371.65</v>
      </c>
      <c r="BN6" s="36">
        <f t="shared" si="7"/>
        <v>397.1</v>
      </c>
      <c r="BO6" s="35" t="str">
        <f>IF(BO7="","",IF(BO7="-","【-】","【"&amp;SUBSTITUTE(TEXT(BO7,"#,##0.00"),"-","△")&amp;"】"))</f>
        <v>【275.67】</v>
      </c>
      <c r="BP6" s="36">
        <f>IF(BP7="",NA(),BP7)</f>
        <v>96.32</v>
      </c>
      <c r="BQ6" s="36">
        <f t="shared" ref="BQ6:BY6" si="8">IF(BQ7="",NA(),BQ7)</f>
        <v>95.55</v>
      </c>
      <c r="BR6" s="36">
        <f t="shared" si="8"/>
        <v>97.18</v>
      </c>
      <c r="BS6" s="36">
        <f t="shared" si="8"/>
        <v>97</v>
      </c>
      <c r="BT6" s="36">
        <f t="shared" si="8"/>
        <v>98.84</v>
      </c>
      <c r="BU6" s="36">
        <f t="shared" si="8"/>
        <v>100.65</v>
      </c>
      <c r="BV6" s="36">
        <f t="shared" si="8"/>
        <v>99.87</v>
      </c>
      <c r="BW6" s="36">
        <f t="shared" si="8"/>
        <v>100.42</v>
      </c>
      <c r="BX6" s="36">
        <f t="shared" si="8"/>
        <v>98.77</v>
      </c>
      <c r="BY6" s="36">
        <f t="shared" si="8"/>
        <v>95.79</v>
      </c>
      <c r="BZ6" s="35" t="str">
        <f>IF(BZ7="","",IF(BZ7="-","【-】","【"&amp;SUBSTITUTE(TEXT(BZ7,"#,##0.00"),"-","△")&amp;"】"))</f>
        <v>【100.05】</v>
      </c>
      <c r="CA6" s="36">
        <f>IF(CA7="",NA(),CA7)</f>
        <v>227.39</v>
      </c>
      <c r="CB6" s="36">
        <f t="shared" ref="CB6:CJ6" si="9">IF(CB7="",NA(),CB7)</f>
        <v>229.27</v>
      </c>
      <c r="CC6" s="36">
        <f t="shared" si="9"/>
        <v>225.77</v>
      </c>
      <c r="CD6" s="36">
        <f t="shared" si="9"/>
        <v>226.38</v>
      </c>
      <c r="CE6" s="36">
        <f t="shared" si="9"/>
        <v>220.81</v>
      </c>
      <c r="CF6" s="36">
        <f t="shared" si="9"/>
        <v>170.19</v>
      </c>
      <c r="CG6" s="36">
        <f t="shared" si="9"/>
        <v>171.81</v>
      </c>
      <c r="CH6" s="36">
        <f t="shared" si="9"/>
        <v>171.67</v>
      </c>
      <c r="CI6" s="36">
        <f t="shared" si="9"/>
        <v>173.67</v>
      </c>
      <c r="CJ6" s="36">
        <f t="shared" si="9"/>
        <v>171.13</v>
      </c>
      <c r="CK6" s="35" t="str">
        <f>IF(CK7="","",IF(CK7="-","【-】","【"&amp;SUBSTITUTE(TEXT(CK7,"#,##0.00"),"-","△")&amp;"】"))</f>
        <v>【166.40】</v>
      </c>
      <c r="CL6" s="36">
        <f>IF(CL7="",NA(),CL7)</f>
        <v>54.23</v>
      </c>
      <c r="CM6" s="36">
        <f t="shared" ref="CM6:CU6" si="10">IF(CM7="",NA(),CM7)</f>
        <v>53.92</v>
      </c>
      <c r="CN6" s="36">
        <f t="shared" si="10"/>
        <v>55.13</v>
      </c>
      <c r="CO6" s="36">
        <f t="shared" si="10"/>
        <v>55.07</v>
      </c>
      <c r="CP6" s="36">
        <f t="shared" si="10"/>
        <v>58.37</v>
      </c>
      <c r="CQ6" s="36">
        <f t="shared" si="10"/>
        <v>59.01</v>
      </c>
      <c r="CR6" s="36">
        <f t="shared" si="10"/>
        <v>60.03</v>
      </c>
      <c r="CS6" s="36">
        <f t="shared" si="10"/>
        <v>59.74</v>
      </c>
      <c r="CT6" s="36">
        <f t="shared" si="10"/>
        <v>59.67</v>
      </c>
      <c r="CU6" s="36">
        <f t="shared" si="10"/>
        <v>60.12</v>
      </c>
      <c r="CV6" s="35" t="str">
        <f>IF(CV7="","",IF(CV7="-","【-】","【"&amp;SUBSTITUTE(TEXT(CV7,"#,##0.00"),"-","△")&amp;"】"))</f>
        <v>【60.69】</v>
      </c>
      <c r="CW6" s="36">
        <f>IF(CW7="",NA(),CW7)</f>
        <v>85.98</v>
      </c>
      <c r="CX6" s="36">
        <f t="shared" ref="CX6:DF6" si="11">IF(CX7="",NA(),CX7)</f>
        <v>86.32</v>
      </c>
      <c r="CY6" s="36">
        <f t="shared" si="11"/>
        <v>86.61</v>
      </c>
      <c r="CZ6" s="36">
        <f t="shared" si="11"/>
        <v>86.16</v>
      </c>
      <c r="DA6" s="36">
        <f t="shared" si="11"/>
        <v>83.48</v>
      </c>
      <c r="DB6" s="36">
        <f t="shared" si="11"/>
        <v>85.37</v>
      </c>
      <c r="DC6" s="36">
        <f t="shared" si="11"/>
        <v>84.81</v>
      </c>
      <c r="DD6" s="36">
        <f t="shared" si="11"/>
        <v>84.8</v>
      </c>
      <c r="DE6" s="36">
        <f t="shared" si="11"/>
        <v>84.6</v>
      </c>
      <c r="DF6" s="36">
        <f t="shared" si="11"/>
        <v>84.24</v>
      </c>
      <c r="DG6" s="35" t="str">
        <f>IF(DG7="","",IF(DG7="-","【-】","【"&amp;SUBSTITUTE(TEXT(DG7,"#,##0.00"),"-","△")&amp;"】"))</f>
        <v>【89.82】</v>
      </c>
      <c r="DH6" s="36">
        <f>IF(DH7="",NA(),DH7)</f>
        <v>54.08</v>
      </c>
      <c r="DI6" s="36">
        <f t="shared" ref="DI6:DQ6" si="12">IF(DI7="",NA(),DI7)</f>
        <v>54.97</v>
      </c>
      <c r="DJ6" s="36">
        <f t="shared" si="12"/>
        <v>55.89</v>
      </c>
      <c r="DK6" s="36">
        <f t="shared" si="12"/>
        <v>57.04</v>
      </c>
      <c r="DL6" s="36">
        <f t="shared" si="12"/>
        <v>58.74</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5">
        <f t="shared" si="13"/>
        <v>0</v>
      </c>
      <c r="DV6" s="35">
        <f t="shared" si="13"/>
        <v>0</v>
      </c>
      <c r="DW6" s="35">
        <f t="shared" si="13"/>
        <v>0</v>
      </c>
      <c r="DX6" s="36">
        <f t="shared" si="13"/>
        <v>12.03</v>
      </c>
      <c r="DY6" s="36">
        <f t="shared" si="13"/>
        <v>12.19</v>
      </c>
      <c r="DZ6" s="36">
        <f t="shared" si="13"/>
        <v>15.1</v>
      </c>
      <c r="EA6" s="36">
        <f t="shared" si="13"/>
        <v>17.12</v>
      </c>
      <c r="EB6" s="36">
        <f t="shared" si="13"/>
        <v>18.18</v>
      </c>
      <c r="EC6" s="35" t="str">
        <f>IF(EC7="","",IF(EC7="-","【-】","【"&amp;SUBSTITUTE(TEXT(EC7,"#,##0.00"),"-","△")&amp;"】"))</f>
        <v>【20.63】</v>
      </c>
      <c r="ED6" s="36">
        <f>IF(ED7="",NA(),ED7)</f>
        <v>0.25</v>
      </c>
      <c r="EE6" s="36">
        <f t="shared" ref="EE6:EM6" si="14">IF(EE7="",NA(),EE7)</f>
        <v>0.59</v>
      </c>
      <c r="EF6" s="36">
        <f t="shared" si="14"/>
        <v>0.17</v>
      </c>
      <c r="EG6" s="36">
        <f t="shared" si="14"/>
        <v>0.11</v>
      </c>
      <c r="EH6" s="36">
        <f t="shared" si="14"/>
        <v>0.1</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82309</v>
      </c>
      <c r="D7" s="38">
        <v>46</v>
      </c>
      <c r="E7" s="38">
        <v>1</v>
      </c>
      <c r="F7" s="38">
        <v>0</v>
      </c>
      <c r="G7" s="38">
        <v>1</v>
      </c>
      <c r="H7" s="38" t="s">
        <v>93</v>
      </c>
      <c r="I7" s="38" t="s">
        <v>94</v>
      </c>
      <c r="J7" s="38" t="s">
        <v>95</v>
      </c>
      <c r="K7" s="38" t="s">
        <v>96</v>
      </c>
      <c r="L7" s="38" t="s">
        <v>97</v>
      </c>
      <c r="M7" s="38" t="s">
        <v>98</v>
      </c>
      <c r="N7" s="39" t="s">
        <v>99</v>
      </c>
      <c r="O7" s="39">
        <v>52.92</v>
      </c>
      <c r="P7" s="39">
        <v>94.84</v>
      </c>
      <c r="Q7" s="39">
        <v>4290</v>
      </c>
      <c r="R7" s="39">
        <v>41200</v>
      </c>
      <c r="S7" s="39">
        <v>156.6</v>
      </c>
      <c r="T7" s="39">
        <v>263.08999999999997</v>
      </c>
      <c r="U7" s="39">
        <v>38838</v>
      </c>
      <c r="V7" s="39">
        <v>118.77</v>
      </c>
      <c r="W7" s="39">
        <v>327</v>
      </c>
      <c r="X7" s="39">
        <v>105.7</v>
      </c>
      <c r="Y7" s="39">
        <v>104.57</v>
      </c>
      <c r="Z7" s="39">
        <v>105.34</v>
      </c>
      <c r="AA7" s="39">
        <v>105.22</v>
      </c>
      <c r="AB7" s="39">
        <v>107.54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208.17</v>
      </c>
      <c r="AU7" s="39">
        <v>190.87</v>
      </c>
      <c r="AV7" s="39">
        <v>196.11</v>
      </c>
      <c r="AW7" s="39">
        <v>240.68</v>
      </c>
      <c r="AX7" s="39">
        <v>212.05</v>
      </c>
      <c r="AY7" s="39">
        <v>377.63</v>
      </c>
      <c r="AZ7" s="39">
        <v>357.34</v>
      </c>
      <c r="BA7" s="39">
        <v>366.03</v>
      </c>
      <c r="BB7" s="39">
        <v>365.18</v>
      </c>
      <c r="BC7" s="39">
        <v>327.77</v>
      </c>
      <c r="BD7" s="39">
        <v>260.31</v>
      </c>
      <c r="BE7" s="39">
        <v>439.06</v>
      </c>
      <c r="BF7" s="39">
        <v>443.28</v>
      </c>
      <c r="BG7" s="39">
        <v>442.81</v>
      </c>
      <c r="BH7" s="39">
        <v>440.42</v>
      </c>
      <c r="BI7" s="39">
        <v>407.62</v>
      </c>
      <c r="BJ7" s="39">
        <v>364.71</v>
      </c>
      <c r="BK7" s="39">
        <v>373.69</v>
      </c>
      <c r="BL7" s="39">
        <v>370.12</v>
      </c>
      <c r="BM7" s="39">
        <v>371.65</v>
      </c>
      <c r="BN7" s="39">
        <v>397.1</v>
      </c>
      <c r="BO7" s="39">
        <v>275.67</v>
      </c>
      <c r="BP7" s="39">
        <v>96.32</v>
      </c>
      <c r="BQ7" s="39">
        <v>95.55</v>
      </c>
      <c r="BR7" s="39">
        <v>97.18</v>
      </c>
      <c r="BS7" s="39">
        <v>97</v>
      </c>
      <c r="BT7" s="39">
        <v>98.84</v>
      </c>
      <c r="BU7" s="39">
        <v>100.65</v>
      </c>
      <c r="BV7" s="39">
        <v>99.87</v>
      </c>
      <c r="BW7" s="39">
        <v>100.42</v>
      </c>
      <c r="BX7" s="39">
        <v>98.77</v>
      </c>
      <c r="BY7" s="39">
        <v>95.79</v>
      </c>
      <c r="BZ7" s="39">
        <v>100.05</v>
      </c>
      <c r="CA7" s="39">
        <v>227.39</v>
      </c>
      <c r="CB7" s="39">
        <v>229.27</v>
      </c>
      <c r="CC7" s="39">
        <v>225.77</v>
      </c>
      <c r="CD7" s="39">
        <v>226.38</v>
      </c>
      <c r="CE7" s="39">
        <v>220.81</v>
      </c>
      <c r="CF7" s="39">
        <v>170.19</v>
      </c>
      <c r="CG7" s="39">
        <v>171.81</v>
      </c>
      <c r="CH7" s="39">
        <v>171.67</v>
      </c>
      <c r="CI7" s="39">
        <v>173.67</v>
      </c>
      <c r="CJ7" s="39">
        <v>171.13</v>
      </c>
      <c r="CK7" s="39">
        <v>166.4</v>
      </c>
      <c r="CL7" s="39">
        <v>54.23</v>
      </c>
      <c r="CM7" s="39">
        <v>53.92</v>
      </c>
      <c r="CN7" s="39">
        <v>55.13</v>
      </c>
      <c r="CO7" s="39">
        <v>55.07</v>
      </c>
      <c r="CP7" s="39">
        <v>58.37</v>
      </c>
      <c r="CQ7" s="39">
        <v>59.01</v>
      </c>
      <c r="CR7" s="39">
        <v>60.03</v>
      </c>
      <c r="CS7" s="39">
        <v>59.74</v>
      </c>
      <c r="CT7" s="39">
        <v>59.67</v>
      </c>
      <c r="CU7" s="39">
        <v>60.12</v>
      </c>
      <c r="CV7" s="39">
        <v>60.69</v>
      </c>
      <c r="CW7" s="39">
        <v>85.98</v>
      </c>
      <c r="CX7" s="39">
        <v>86.32</v>
      </c>
      <c r="CY7" s="39">
        <v>86.61</v>
      </c>
      <c r="CZ7" s="39">
        <v>86.16</v>
      </c>
      <c r="DA7" s="39">
        <v>83.48</v>
      </c>
      <c r="DB7" s="39">
        <v>85.37</v>
      </c>
      <c r="DC7" s="39">
        <v>84.81</v>
      </c>
      <c r="DD7" s="39">
        <v>84.8</v>
      </c>
      <c r="DE7" s="39">
        <v>84.6</v>
      </c>
      <c r="DF7" s="39">
        <v>84.24</v>
      </c>
      <c r="DG7" s="39">
        <v>89.82</v>
      </c>
      <c r="DH7" s="39">
        <v>54.08</v>
      </c>
      <c r="DI7" s="39">
        <v>54.97</v>
      </c>
      <c r="DJ7" s="39">
        <v>55.89</v>
      </c>
      <c r="DK7" s="39">
        <v>57.04</v>
      </c>
      <c r="DL7" s="39">
        <v>58.74</v>
      </c>
      <c r="DM7" s="39">
        <v>46.9</v>
      </c>
      <c r="DN7" s="39">
        <v>47.28</v>
      </c>
      <c r="DO7" s="39">
        <v>47.66</v>
      </c>
      <c r="DP7" s="39">
        <v>48.17</v>
      </c>
      <c r="DQ7" s="39">
        <v>48.83</v>
      </c>
      <c r="DR7" s="39">
        <v>50.19</v>
      </c>
      <c r="DS7" s="39">
        <v>0</v>
      </c>
      <c r="DT7" s="39">
        <v>0</v>
      </c>
      <c r="DU7" s="39">
        <v>0</v>
      </c>
      <c r="DV7" s="39">
        <v>0</v>
      </c>
      <c r="DW7" s="39">
        <v>0</v>
      </c>
      <c r="DX7" s="39">
        <v>12.03</v>
      </c>
      <c r="DY7" s="39">
        <v>12.19</v>
      </c>
      <c r="DZ7" s="39">
        <v>15.1</v>
      </c>
      <c r="EA7" s="39">
        <v>17.12</v>
      </c>
      <c r="EB7" s="39">
        <v>18.18</v>
      </c>
      <c r="EC7" s="39">
        <v>20.63</v>
      </c>
      <c r="ED7" s="39">
        <v>0.25</v>
      </c>
      <c r="EE7" s="39">
        <v>0.59</v>
      </c>
      <c r="EF7" s="39">
        <v>0.17</v>
      </c>
      <c r="EG7" s="39">
        <v>0.11</v>
      </c>
      <c r="EH7" s="39">
        <v>0.1</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2022-01-18T01:24:45Z</cp:lastPrinted>
  <dcterms:created xsi:type="dcterms:W3CDTF">2021-12-03T06:45:18Z</dcterms:created>
  <dcterms:modified xsi:type="dcterms:W3CDTF">2022-02-10T11:38:27Z</dcterms:modified>
  <cp:category/>
</cp:coreProperties>
</file>