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20_守谷市\"/>
    </mc:Choice>
  </mc:AlternateContent>
  <workbookProtection workbookAlgorithmName="SHA-512" workbookHashValue="0OOGw4F8SbVFgC2PEYqseMdYzuhj3wi/HDm4sixxojcS8Or3GIgcAnj8zJJIBvPN10FEO+nBOOv9GczK5AC56Q==" workbookSaltValue="7h/r2DojQpWSMPc3++tqXg==" workbookSpinCount="100000" lockStructure="1"/>
  <bookViews>
    <workbookView xWindow="0" yWindow="0" windowWidth="15360" windowHeight="7632"/>
  </bookViews>
  <sheets>
    <sheet name="法適用_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<sst xmlns="http://schemas.openxmlformats.org/spreadsheetml/2006/main" count="228" uniqueCount="114">
  <si>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</si>
  <si>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</si>
  <si>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</si>
  <si>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</si>
  <si>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</si>
  <si>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</si>
  <si>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</si>
  <si>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</si>
  <si>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</si>
  <si>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</si>
  <si>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</si>
  <si>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</si>
  <si>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</si>
  <si>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</si>
  <si>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</si>
  <si>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</si>
  <si>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</si>
  <si>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</si>
  <si>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</si>
  <si>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</si>
  <si>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</si>
  <si>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</si>
  <si>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</si>
  <si>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</si>
  <si>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</si>
  <si>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</si>
  <si>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</si>
  <si>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</si>
  <si>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</si>
  <si>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</si>
  <si>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</si>
  <si>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</si>
  <si>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</si>
  <si>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</si>
  <si>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</si>
  <si>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</si>
  <si>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</si>
  <si>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</si>
  <si>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</si>
  <si>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</si>
  <si>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</si>
  <si>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</si>
  <si>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</si>
  <si>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</si>
  <si>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</si>
  <si>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</si>
  <si>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</si>
  <si>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</si>
  <si>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</si>
  <si>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</si>
  <si>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</si>
  <si>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</si>
  <si>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</si>
  <si>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</si>
  <si>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</si>
  <si>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</si>
  <si>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</si>
  <si>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</si>
  <si>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</si>
  <si>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</si>
  <si>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</si>
  <si>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</si>
  <si>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</si>
  <si>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</si>
  <si>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</si>
  <si>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</si>
  <si>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</si>
  <si>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</si>
  <si>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</si>
  <si>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</si>
  <si>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</si>
  <si>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</si>
  <si>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</si>
  <si>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</si>
  <si>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</si>
  <si>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</si>
  <si>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</si>
  <si>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</si>
  <si>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</si>
  <si>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</si>
  <si>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</si>
  <si>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</si>
  <si>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</si>
  <si>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</si>
  <si>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</si>
  <si>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</si>
  <si>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</si>
  <si>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</si>
  <si>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</si>
  <si>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</si>
  <si>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</si>
  <si>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</si>
  <si>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</si>
  <si>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守谷市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</si>
  <si>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</si>
  <si>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</si>
  <si>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</si>
  <si>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</si>
  <si>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</si>
  <si>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</si>
  <si>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</si>
  <si>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</si>
  <si>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</si>
  <si>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</si>
  <si>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</si>
  <si>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</si>
  <si>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</si>
  <si>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</si>
  <si>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</si>
  <si>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</si>
  <si>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</si>
  <si>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上記の各指標から判断すると，経営の健全性や効率性の向上に，より一層の取組が必要であり，コスト削減に向けた水道事業経営が必須となる。
　また，施設の老朽化等により，今後莫大な資金が必要となることから，資金の確保など経営の改善等を図っていかなければならない。</t>
    <phoneticPr fontId="4"/>
  </si>
  <si>
    <t>①有形固定資産減価償却率は73.81％であり，類似団体と比較して24.61ポイント上回っている。今後，施設の老朽化が進んでいくことから，適切な施設整備が求められる。
②管路経年化率は20.78％であり，類似団体と比較して同水準となっている。③管路更新率等は0.03％となっており，類似団体と比較して低い水準となっていることから，アセットマネジメントや経営戦略を踏まえた適切な管路の更新を実施していく。</t>
    <rPh sb="101" eb="103">
      <t>ルイジ</t>
    </rPh>
    <rPh sb="103" eb="105">
      <t>ダンタイ</t>
    </rPh>
    <rPh sb="106" eb="108">
      <t>ヒカク</t>
    </rPh>
    <rPh sb="110" eb="113">
      <t>ドウスイジュン</t>
    </rPh>
    <rPh sb="149" eb="150">
      <t>ヒク</t>
    </rPh>
    <rPh sb="151" eb="153">
      <t>スイジュン</t>
    </rPh>
    <rPh sb="175" eb="177">
      <t>ケイエイ</t>
    </rPh>
    <rPh sb="177" eb="179">
      <t>センリャク</t>
    </rPh>
    <phoneticPr fontId="4"/>
  </si>
  <si>
    <t>①経常収支比率は114.05％であり，類似団体と比較して3.14ポイント上回っている。令和2年度においては新型コロナウイルス感染症に係る経済対策として水道料金(基本料金)を6箇月間免除したこと等に伴い，前年度と比べて減少した。今後も引き続き営業費用の削減等による経営改善を進めていく必要がある。
③流動比率は876.77％であり，類似団体と比較して大きく上回っている。流動資産が減少傾向にならないよう現状を維持していきたい。
④企業債残高対給水収益比率は2.95％であり，類似団体と比較して大きく下回っている状況にある。その要因は，平成13年度から起債借入は行っていないことによる。
⑤料金回収率は110.02％であり，類似団体と比較して9.17ポイント上回っている。また，⑥給水原価は155.13円であり，類似団体と比較して11円97銭下回っている。前年度との比較においては，①に記載の要因等による供給単価の減少及び有収水量の増加により減少した。今後も費用の抑制に努める等，収支バランスをより適正に保つことが必要となる。
⑦施設利用率は87.73％であり，類似団体と比較して27.82ポイント上回っている状況にある。引き続き適切な施設規模による安定した配水形態の維持に努める。
⑧有収率は96.84％であり，類似団体と比較して9.58ポイント上回っている状況にある。今後も計画的な水道管の更新等により漏水件数を抑制していく必要がある。</t>
    <rPh sb="36" eb="37">
      <t>ウエ</t>
    </rPh>
    <rPh sb="43" eb="45">
      <t>レイワ</t>
    </rPh>
    <rPh sb="46" eb="48">
      <t>ネンド</t>
    </rPh>
    <rPh sb="53" eb="55">
      <t>シンガタ</t>
    </rPh>
    <rPh sb="62" eb="65">
      <t>カンセンショウ</t>
    </rPh>
    <rPh sb="66" eb="67">
      <t>カカ</t>
    </rPh>
    <rPh sb="68" eb="70">
      <t>ケイザイ</t>
    </rPh>
    <rPh sb="70" eb="72">
      <t>タイサク</t>
    </rPh>
    <rPh sb="75" eb="77">
      <t>スイドウ</t>
    </rPh>
    <rPh sb="77" eb="79">
      <t>リョウキン</t>
    </rPh>
    <rPh sb="80" eb="82">
      <t>キホン</t>
    </rPh>
    <rPh sb="82" eb="84">
      <t>リョウキン</t>
    </rPh>
    <rPh sb="87" eb="89">
      <t>カゲツ</t>
    </rPh>
    <rPh sb="89" eb="90">
      <t>カン</t>
    </rPh>
    <rPh sb="90" eb="92">
      <t>メンジョ</t>
    </rPh>
    <rPh sb="96" eb="97">
      <t>ナド</t>
    </rPh>
    <rPh sb="98" eb="99">
      <t>トモナ</t>
    </rPh>
    <rPh sb="101" eb="104">
      <t>ゼンネンド</t>
    </rPh>
    <rPh sb="105" eb="106">
      <t>クラ</t>
    </rPh>
    <rPh sb="108" eb="110">
      <t>ゲンショウ</t>
    </rPh>
    <rPh sb="116" eb="117">
      <t>ヒ</t>
    </rPh>
    <rPh sb="118" eb="119">
      <t>ツヅ</t>
    </rPh>
    <rPh sb="120" eb="122">
      <t>エイギョウ</t>
    </rPh>
    <rPh sb="122" eb="124">
      <t>ヒヨウ</t>
    </rPh>
    <rPh sb="125" eb="127">
      <t>サクゲン</t>
    </rPh>
    <rPh sb="136" eb="137">
      <t>スス</t>
    </rPh>
    <rPh sb="279" eb="280">
      <t>オコナ</t>
    </rPh>
    <rPh sb="327" eb="328">
      <t>ウエ</t>
    </rPh>
    <rPh sb="369" eb="370">
      <t>シタ</t>
    </rPh>
    <rPh sb="376" eb="379">
      <t>ゼンネンド</t>
    </rPh>
    <rPh sb="381" eb="383">
      <t>ヒカク</t>
    </rPh>
    <rPh sb="391" eb="393">
      <t>キサイ</t>
    </rPh>
    <rPh sb="394" eb="396">
      <t>ヨウイン</t>
    </rPh>
    <rPh sb="396" eb="397">
      <t>トウ</t>
    </rPh>
    <rPh sb="400" eb="404">
      <t>キョウキュウタンカ</t>
    </rPh>
    <rPh sb="405" eb="407">
      <t>ゲンショウ</t>
    </rPh>
    <rPh sb="407" eb="408">
      <t>オヨ</t>
    </rPh>
    <rPh sb="409" eb="410">
      <t>ユウ</t>
    </rPh>
    <rPh sb="410" eb="411">
      <t>シュウ</t>
    </rPh>
    <rPh sb="411" eb="413">
      <t>スイリョウ</t>
    </rPh>
    <rPh sb="414" eb="416">
      <t>ゾウカ</t>
    </rPh>
    <rPh sb="419" eb="421">
      <t>ゲンショウ</t>
    </rPh>
    <rPh sb="509" eb="510">
      <t>ヒ</t>
    </rPh>
    <rPh sb="511" eb="512">
      <t>ツヅ</t>
    </rPh>
    <rPh sb="513" eb="515">
      <t>テキセツ</t>
    </rPh>
    <rPh sb="516" eb="518">
      <t>シセツ</t>
    </rPh>
    <rPh sb="518" eb="520">
      <t>キボ</t>
    </rPh>
    <rPh sb="523" eb="525">
      <t>アンテイ</t>
    </rPh>
    <rPh sb="527" eb="529">
      <t>ハイスイ</t>
    </rPh>
    <rPh sb="529" eb="531">
      <t>ケイタイ</t>
    </rPh>
    <rPh sb="532" eb="534">
      <t>イジ</t>
    </rPh>
    <rPh sb="535" eb="536">
      <t>ツト</t>
    </rPh>
    <rPh sb="584" eb="586">
      <t>コンゴ</t>
    </rPh>
    <rPh sb="591" eb="594">
      <t>スイドウカン</t>
    </rPh>
    <rPh sb="612" eb="61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</si>
</sst>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0.35</c:v>
                </c:pt>
                <c:pt idx="1">
                  <c:v>0.25</c:v>
                </c:pt>
                <c:pt idx="2">
                  <c:v>0.35</c:v>
                </c:pt>
                <c:pt idx="3">
                  <c:v>0.13</c:v>
                </c:pt>
                <c:pt idx="4">
                  <c:v>0.03</c:v>
                </c:pt>
              </c:numCache>
            </c:numRef>
          </c:val>
          <c:extLst>
            <c:ext xmlns:c16="http://schemas.microsoft.com/office/drawing/2014/chart" uri="{C3380CC4-5D6E-409C-BE32-E72D297353CC}">
              <c16:uniqueId val="{00000000-077C-4545-882F-BC536FE4AFA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077C-4545-882F-BC536FE4AFA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80.75</c:v>
                </c:pt>
                <c:pt idx="1">
                  <c:v>82.56</c:v>
                </c:pt>
                <c:pt idx="2">
                  <c:v>83.07</c:v>
                </c:pt>
                <c:pt idx="3">
                  <c:v>83.67</c:v>
                </c:pt>
                <c:pt idx="4">
                  <c:v>87.73</c:v>
                </c:pt>
              </c:numCache>
            </c:numRef>
          </c:val>
          <c:extLst>
            <c:ext xmlns:c16="http://schemas.microsoft.com/office/drawing/2014/chart" uri="{C3380CC4-5D6E-409C-BE32-E72D297353CC}">
              <c16:uniqueId val="{00000000-0F4A-4238-9291-E4F67557B83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0F4A-4238-9291-E4F67557B83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97.14</c:v>
                </c:pt>
                <c:pt idx="1">
                  <c:v>96.44</c:v>
                </c:pt>
                <c:pt idx="2">
                  <c:v>97.15</c:v>
                </c:pt>
                <c:pt idx="3">
                  <c:v>96.63</c:v>
                </c:pt>
                <c:pt idx="4">
                  <c:v>96.84</c:v>
                </c:pt>
              </c:numCache>
            </c:numRef>
          </c:val>
          <c:extLst>
            <c:ext xmlns:c16="http://schemas.microsoft.com/office/drawing/2014/chart" uri="{C3380CC4-5D6E-409C-BE32-E72D297353CC}">
              <c16:uniqueId val="{00000000-DD50-451B-A0BD-DA5BE8D4555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DD50-451B-A0BD-DA5BE8D4555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108.03</c:v>
                </c:pt>
                <c:pt idx="1">
                  <c:v>108.05</c:v>
                </c:pt>
                <c:pt idx="2">
                  <c:v>108.65</c:v>
                </c:pt>
                <c:pt idx="3">
                  <c:v>122.3</c:v>
                </c:pt>
                <c:pt idx="4">
                  <c:v>114.05</c:v>
                </c:pt>
              </c:numCache>
            </c:numRef>
          </c:val>
          <c:extLst>
            <c:ext xmlns:c16="http://schemas.microsoft.com/office/drawing/2014/chart" uri="{C3380CC4-5D6E-409C-BE32-E72D297353CC}">
              <c16:uniqueId val="{00000000-8E2C-4020-B3F1-4F99A865092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8E2C-4020-B3F1-4F99A865092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74.11</c:v>
                </c:pt>
                <c:pt idx="1">
                  <c:v>76.13</c:v>
                </c:pt>
                <c:pt idx="2">
                  <c:v>78.03</c:v>
                </c:pt>
                <c:pt idx="3">
                  <c:v>73.58</c:v>
                </c:pt>
                <c:pt idx="4">
                  <c:v>73.81</c:v>
                </c:pt>
              </c:numCache>
            </c:numRef>
          </c:val>
          <c:extLst>
            <c:ext xmlns:c16="http://schemas.microsoft.com/office/drawing/2014/chart" uri="{C3380CC4-5D6E-409C-BE32-E72D297353CC}">
              <c16:uniqueId val="{00000000-F0C6-4285-90FA-1187193EA39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F0C6-4285-90FA-1187193EA39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0.88</c:v>
                </c:pt>
                <c:pt idx="1">
                  <c:v>1.76</c:v>
                </c:pt>
                <c:pt idx="2">
                  <c:v>2.7</c:v>
                </c:pt>
                <c:pt idx="3">
                  <c:v>3.22</c:v>
                </c:pt>
                <c:pt idx="4">
                  <c:v>20.78</c:v>
                </c:pt>
              </c:numCache>
            </c:numRef>
          </c:val>
          <c:extLst>
            <c:ext xmlns:c16="http://schemas.microsoft.com/office/drawing/2014/chart" uri="{C3380CC4-5D6E-409C-BE32-E72D297353CC}">
              <c16:uniqueId val="{00000000-A3E1-40F1-AA8C-A66536293AB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A3E1-40F1-AA8C-A66536293AB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FC-42F0-86E7-81FC6E5EC58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EEFC-42F0-86E7-81FC6E5EC58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760.86</c:v>
                </c:pt>
                <c:pt idx="1">
                  <c:v>1053.32</c:v>
                </c:pt>
                <c:pt idx="2">
                  <c:v>1058.94</c:v>
                </c:pt>
                <c:pt idx="3">
                  <c:v>1003.93</c:v>
                </c:pt>
                <c:pt idx="4">
                  <c:v>876.77</c:v>
                </c:pt>
              </c:numCache>
            </c:numRef>
          </c:val>
          <c:extLst>
            <c:ext xmlns:c16="http://schemas.microsoft.com/office/drawing/2014/chart" uri="{C3380CC4-5D6E-409C-BE32-E72D297353CC}">
              <c16:uniqueId val="{00000000-AE1B-4830-9D37-352B156F518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AE1B-4830-9D37-352B156F518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5.56</c:v>
                </c:pt>
                <c:pt idx="1">
                  <c:v>4.5199999999999996</c:v>
                </c:pt>
                <c:pt idx="2">
                  <c:v>3.71</c:v>
                </c:pt>
                <c:pt idx="3">
                  <c:v>3.28</c:v>
                </c:pt>
                <c:pt idx="4">
                  <c:v>2.95</c:v>
                </c:pt>
              </c:numCache>
            </c:numRef>
          </c:val>
          <c:extLst>
            <c:ext xmlns:c16="http://schemas.microsoft.com/office/drawing/2014/chart" uri="{C3380CC4-5D6E-409C-BE32-E72D297353CC}">
              <c16:uniqueId val="{00000000-3C2E-4B7E-BC92-36CBFFA0FC2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3C2E-4B7E-BC92-36CBFFA0FC2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93.83</c:v>
                </c:pt>
                <c:pt idx="1">
                  <c:v>101.77</c:v>
                </c:pt>
                <c:pt idx="2">
                  <c:v>99.73</c:v>
                </c:pt>
                <c:pt idx="3">
                  <c:v>114.89</c:v>
                </c:pt>
                <c:pt idx="4">
                  <c:v>110.02</c:v>
                </c:pt>
              </c:numCache>
            </c:numRef>
          </c:val>
          <c:extLst>
            <c:ext xmlns:c16="http://schemas.microsoft.com/office/drawing/2014/chart" uri="{C3380CC4-5D6E-409C-BE32-E72D297353CC}">
              <c16:uniqueId val="{00000000-54CC-4D13-AE4F-459445F6EEE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54CC-4D13-AE4F-459445F6EEE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199.98</c:v>
                </c:pt>
                <c:pt idx="1">
                  <c:v>184.39</c:v>
                </c:pt>
                <c:pt idx="2">
                  <c:v>188.11</c:v>
                </c:pt>
                <c:pt idx="3">
                  <c:v>161.85</c:v>
                </c:pt>
                <c:pt idx="4">
                  <c:v>155.13</c:v>
                </c:pt>
              </c:numCache>
            </c:numRef>
          </c:val>
          <c:extLst>
            <c:ext xmlns:c16="http://schemas.microsoft.com/office/drawing/2014/chart" uri="{C3380CC4-5D6E-409C-BE32-E72D297353CC}">
              <c16:uniqueId val="{00000000-47A1-4037-9106-FEB2230B084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47A1-4037-9106-FEB2230B084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茨城県　守谷市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69392</v>
      </c>
      <c r="AM8" s="61"/>
      <c r="AN8" s="61"/>
      <c r="AO8" s="61"/>
      <c r="AP8" s="61"/>
      <c r="AQ8" s="61"/>
      <c r="AR8" s="61"/>
      <c r="AS8" s="61"/>
      <c r="AT8" s="52">
        <f>データ!$S$6</f>
        <v>35.71</v>
      </c>
      <c r="AU8" s="53"/>
      <c r="AV8" s="53"/>
      <c r="AW8" s="53"/>
      <c r="AX8" s="53"/>
      <c r="AY8" s="53"/>
      <c r="AZ8" s="53"/>
      <c r="BA8" s="53"/>
      <c r="BB8" s="54">
        <f>データ!$T$6</f>
        <v>1943.21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93.85</v>
      </c>
      <c r="J10" s="53"/>
      <c r="K10" s="53"/>
      <c r="L10" s="53"/>
      <c r="M10" s="53"/>
      <c r="N10" s="53"/>
      <c r="O10" s="64"/>
      <c r="P10" s="54">
        <f>データ!$P$6</f>
        <v>99.42</v>
      </c>
      <c r="Q10" s="54"/>
      <c r="R10" s="54"/>
      <c r="S10" s="54"/>
      <c r="T10" s="54"/>
      <c r="U10" s="54"/>
      <c r="V10" s="54"/>
      <c r="W10" s="61">
        <f>データ!$Q$6</f>
        <v>3581</v>
      </c>
      <c r="X10" s="61"/>
      <c r="Y10" s="61"/>
      <c r="Z10" s="61"/>
      <c r="AA10" s="61"/>
      <c r="AB10" s="61"/>
      <c r="AC10" s="61"/>
      <c r="AD10" s="2"/>
      <c r="AE10" s="2"/>
      <c r="AF10" s="2"/>
      <c r="AG10" s="2"/>
      <c r="AH10" s="4"/>
      <c r="AI10" s="4"/>
      <c r="AJ10" s="4"/>
      <c r="AK10" s="4"/>
      <c r="AL10" s="61">
        <f>データ!$U$6</f>
        <v>69166</v>
      </c>
      <c r="AM10" s="61"/>
      <c r="AN10" s="61"/>
      <c r="AO10" s="61"/>
      <c r="AP10" s="61"/>
      <c r="AQ10" s="61"/>
      <c r="AR10" s="61"/>
      <c r="AS10" s="61"/>
      <c r="AT10" s="52">
        <f>データ!$V$6</f>
        <v>35.71</v>
      </c>
      <c r="AU10" s="53"/>
      <c r="AV10" s="53"/>
      <c r="AW10" s="53"/>
      <c r="AX10" s="53"/>
      <c r="AY10" s="53"/>
      <c r="AZ10" s="53"/>
      <c r="BA10" s="53"/>
      <c r="BB10" s="54">
        <f>データ!$W$6</f>
        <v>1936.88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113</v>
      </c>
      <c r="BM16" s="96"/>
      <c r="BN16" s="96"/>
      <c r="BO16" s="96"/>
      <c r="BP16" s="96"/>
      <c r="BQ16" s="96"/>
      <c r="BR16" s="96"/>
      <c r="BS16" s="96"/>
      <c r="BT16" s="96"/>
      <c r="BU16" s="96"/>
      <c r="BV16" s="96"/>
      <c r="BW16" s="96"/>
      <c r="BX16" s="96"/>
      <c r="BY16" s="96"/>
      <c r="BZ16" s="97"/>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wkm0Rn8AIgudnYg80D9f3oyU3DohPN5WYsjTtB7Wg9EHWSVIgqauCyFZTMtvuLl9JvCzvyXtVLvVlbunOckZFg==" saltValue="i9LS13ILFoUtJWC9Z1KjN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82244</v>
      </c>
      <c r="D6" s="34">
        <f t="shared" si="3"/>
        <v>46</v>
      </c>
      <c r="E6" s="34">
        <f t="shared" si="3"/>
        <v>1</v>
      </c>
      <c r="F6" s="34">
        <f t="shared" si="3"/>
        <v>0</v>
      </c>
      <c r="G6" s="34">
        <f t="shared" si="3"/>
        <v>1</v>
      </c>
      <c r="H6" s="34" t="str">
        <f t="shared" si="3"/>
        <v>茨城県　守谷市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93.85</v>
      </c>
      <c r="P6" s="35">
        <f t="shared" si="3"/>
        <v>99.42</v>
      </c>
      <c r="Q6" s="35">
        <f t="shared" si="3"/>
        <v>3581</v>
      </c>
      <c r="R6" s="35">
        <f t="shared" si="3"/>
        <v>69392</v>
      </c>
      <c r="S6" s="35">
        <f t="shared" si="3"/>
        <v>35.71</v>
      </c>
      <c r="T6" s="35">
        <f t="shared" si="3"/>
        <v>1943.21</v>
      </c>
      <c r="U6" s="35">
        <f t="shared" si="3"/>
        <v>69166</v>
      </c>
      <c r="V6" s="35">
        <f t="shared" si="3"/>
        <v>35.71</v>
      </c>
      <c r="W6" s="35">
        <f t="shared" si="3"/>
        <v>1936.88</v>
      </c>
      <c r="X6" s="36">
        <f>IF(X7="",NA(),X7)</f>
        <v>108.03</v>
      </c>
      <c r="Y6" s="36">
        <f t="shared" ref="Y6:AG6" si="4">IF(Y7="",NA(),Y7)</f>
        <v>108.05</v>
      </c>
      <c r="Z6" s="36">
        <f t="shared" si="4"/>
        <v>108.65</v>
      </c>
      <c r="AA6" s="36">
        <f t="shared" si="4"/>
        <v>122.3</v>
      </c>
      <c r="AB6" s="36">
        <f t="shared" si="4"/>
        <v>114.05</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760.86</v>
      </c>
      <c r="AU6" s="36">
        <f t="shared" ref="AU6:BC6" si="6">IF(AU7="",NA(),AU7)</f>
        <v>1053.32</v>
      </c>
      <c r="AV6" s="36">
        <f t="shared" si="6"/>
        <v>1058.94</v>
      </c>
      <c r="AW6" s="36">
        <f t="shared" si="6"/>
        <v>1003.93</v>
      </c>
      <c r="AX6" s="36">
        <f t="shared" si="6"/>
        <v>876.77</v>
      </c>
      <c r="AY6" s="36">
        <f t="shared" si="6"/>
        <v>357.82</v>
      </c>
      <c r="AZ6" s="36">
        <f t="shared" si="6"/>
        <v>355.5</v>
      </c>
      <c r="BA6" s="36">
        <f t="shared" si="6"/>
        <v>349.83</v>
      </c>
      <c r="BB6" s="36">
        <f t="shared" si="6"/>
        <v>360.86</v>
      </c>
      <c r="BC6" s="36">
        <f t="shared" si="6"/>
        <v>350.79</v>
      </c>
      <c r="BD6" s="35" t="str">
        <f>IF(BD7="","",IF(BD7="-","【-】","【"&amp;SUBSTITUTE(TEXT(BD7,"#,##0.00"),"-","△")&amp;"】"))</f>
        <v>【260.31】</v>
      </c>
      <c r="BE6" s="36">
        <f>IF(BE7="",NA(),BE7)</f>
        <v>5.56</v>
      </c>
      <c r="BF6" s="36">
        <f t="shared" ref="BF6:BN6" si="7">IF(BF7="",NA(),BF7)</f>
        <v>4.5199999999999996</v>
      </c>
      <c r="BG6" s="36">
        <f t="shared" si="7"/>
        <v>3.71</v>
      </c>
      <c r="BH6" s="36">
        <f t="shared" si="7"/>
        <v>3.28</v>
      </c>
      <c r="BI6" s="36">
        <f t="shared" si="7"/>
        <v>2.95</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93.83</v>
      </c>
      <c r="BQ6" s="36">
        <f t="shared" ref="BQ6:BY6" si="8">IF(BQ7="",NA(),BQ7)</f>
        <v>101.77</v>
      </c>
      <c r="BR6" s="36">
        <f t="shared" si="8"/>
        <v>99.73</v>
      </c>
      <c r="BS6" s="36">
        <f t="shared" si="8"/>
        <v>114.89</v>
      </c>
      <c r="BT6" s="36">
        <f t="shared" si="8"/>
        <v>110.02</v>
      </c>
      <c r="BU6" s="36">
        <f t="shared" si="8"/>
        <v>106.01</v>
      </c>
      <c r="BV6" s="36">
        <f t="shared" si="8"/>
        <v>104.57</v>
      </c>
      <c r="BW6" s="36">
        <f t="shared" si="8"/>
        <v>103.54</v>
      </c>
      <c r="BX6" s="36">
        <f t="shared" si="8"/>
        <v>103.32</v>
      </c>
      <c r="BY6" s="36">
        <f t="shared" si="8"/>
        <v>100.85</v>
      </c>
      <c r="BZ6" s="35" t="str">
        <f>IF(BZ7="","",IF(BZ7="-","【-】","【"&amp;SUBSTITUTE(TEXT(BZ7,"#,##0.00"),"-","△")&amp;"】"))</f>
        <v>【100.05】</v>
      </c>
      <c r="CA6" s="36">
        <f>IF(CA7="",NA(),CA7)</f>
        <v>199.98</v>
      </c>
      <c r="CB6" s="36">
        <f t="shared" ref="CB6:CJ6" si="9">IF(CB7="",NA(),CB7)</f>
        <v>184.39</v>
      </c>
      <c r="CC6" s="36">
        <f t="shared" si="9"/>
        <v>188.11</v>
      </c>
      <c r="CD6" s="36">
        <f t="shared" si="9"/>
        <v>161.85</v>
      </c>
      <c r="CE6" s="36">
        <f t="shared" si="9"/>
        <v>155.13</v>
      </c>
      <c r="CF6" s="36">
        <f t="shared" si="9"/>
        <v>162.24</v>
      </c>
      <c r="CG6" s="36">
        <f t="shared" si="9"/>
        <v>165.47</v>
      </c>
      <c r="CH6" s="36">
        <f t="shared" si="9"/>
        <v>167.46</v>
      </c>
      <c r="CI6" s="36">
        <f t="shared" si="9"/>
        <v>168.56</v>
      </c>
      <c r="CJ6" s="36">
        <f t="shared" si="9"/>
        <v>167.1</v>
      </c>
      <c r="CK6" s="35" t="str">
        <f>IF(CK7="","",IF(CK7="-","【-】","【"&amp;SUBSTITUTE(TEXT(CK7,"#,##0.00"),"-","△")&amp;"】"))</f>
        <v>【166.40】</v>
      </c>
      <c r="CL6" s="36">
        <f>IF(CL7="",NA(),CL7)</f>
        <v>80.75</v>
      </c>
      <c r="CM6" s="36">
        <f t="shared" ref="CM6:CU6" si="10">IF(CM7="",NA(),CM7)</f>
        <v>82.56</v>
      </c>
      <c r="CN6" s="36">
        <f t="shared" si="10"/>
        <v>83.07</v>
      </c>
      <c r="CO6" s="36">
        <f t="shared" si="10"/>
        <v>83.67</v>
      </c>
      <c r="CP6" s="36">
        <f t="shared" si="10"/>
        <v>87.73</v>
      </c>
      <c r="CQ6" s="36">
        <f t="shared" si="10"/>
        <v>59.11</v>
      </c>
      <c r="CR6" s="36">
        <f t="shared" si="10"/>
        <v>59.74</v>
      </c>
      <c r="CS6" s="36">
        <f t="shared" si="10"/>
        <v>59.46</v>
      </c>
      <c r="CT6" s="36">
        <f t="shared" si="10"/>
        <v>59.51</v>
      </c>
      <c r="CU6" s="36">
        <f t="shared" si="10"/>
        <v>59.91</v>
      </c>
      <c r="CV6" s="35" t="str">
        <f>IF(CV7="","",IF(CV7="-","【-】","【"&amp;SUBSTITUTE(TEXT(CV7,"#,##0.00"),"-","△")&amp;"】"))</f>
        <v>【60.69】</v>
      </c>
      <c r="CW6" s="36">
        <f>IF(CW7="",NA(),CW7)</f>
        <v>97.14</v>
      </c>
      <c r="CX6" s="36">
        <f t="shared" ref="CX6:DF6" si="11">IF(CX7="",NA(),CX7)</f>
        <v>96.44</v>
      </c>
      <c r="CY6" s="36">
        <f t="shared" si="11"/>
        <v>97.15</v>
      </c>
      <c r="CZ6" s="36">
        <f t="shared" si="11"/>
        <v>96.63</v>
      </c>
      <c r="DA6" s="36">
        <f t="shared" si="11"/>
        <v>96.84</v>
      </c>
      <c r="DB6" s="36">
        <f t="shared" si="11"/>
        <v>87.91</v>
      </c>
      <c r="DC6" s="36">
        <f t="shared" si="11"/>
        <v>87.28</v>
      </c>
      <c r="DD6" s="36">
        <f t="shared" si="11"/>
        <v>87.41</v>
      </c>
      <c r="DE6" s="36">
        <f t="shared" si="11"/>
        <v>87.08</v>
      </c>
      <c r="DF6" s="36">
        <f t="shared" si="11"/>
        <v>87.26</v>
      </c>
      <c r="DG6" s="35" t="str">
        <f>IF(DG7="","",IF(DG7="-","【-】","【"&amp;SUBSTITUTE(TEXT(DG7,"#,##0.00"),"-","△")&amp;"】"))</f>
        <v>【89.82】</v>
      </c>
      <c r="DH6" s="36">
        <f>IF(DH7="",NA(),DH7)</f>
        <v>74.11</v>
      </c>
      <c r="DI6" s="36">
        <f t="shared" ref="DI6:DQ6" si="12">IF(DI7="",NA(),DI7)</f>
        <v>76.13</v>
      </c>
      <c r="DJ6" s="36">
        <f t="shared" si="12"/>
        <v>78.03</v>
      </c>
      <c r="DK6" s="36">
        <f t="shared" si="12"/>
        <v>73.58</v>
      </c>
      <c r="DL6" s="36">
        <f t="shared" si="12"/>
        <v>73.81</v>
      </c>
      <c r="DM6" s="36">
        <f t="shared" si="12"/>
        <v>46.88</v>
      </c>
      <c r="DN6" s="36">
        <f t="shared" si="12"/>
        <v>46.94</v>
      </c>
      <c r="DO6" s="36">
        <f t="shared" si="12"/>
        <v>47.62</v>
      </c>
      <c r="DP6" s="36">
        <f t="shared" si="12"/>
        <v>48.55</v>
      </c>
      <c r="DQ6" s="36">
        <f t="shared" si="12"/>
        <v>49.2</v>
      </c>
      <c r="DR6" s="35" t="str">
        <f>IF(DR7="","",IF(DR7="-","【-】","【"&amp;SUBSTITUTE(TEXT(DR7,"#,##0.00"),"-","△")&amp;"】"))</f>
        <v>【50.19】</v>
      </c>
      <c r="DS6" s="36">
        <f>IF(DS7="",NA(),DS7)</f>
        <v>0.88</v>
      </c>
      <c r="DT6" s="36">
        <f t="shared" ref="DT6:EB6" si="13">IF(DT7="",NA(),DT7)</f>
        <v>1.76</v>
      </c>
      <c r="DU6" s="36">
        <f t="shared" si="13"/>
        <v>2.7</v>
      </c>
      <c r="DV6" s="36">
        <f t="shared" si="13"/>
        <v>3.22</v>
      </c>
      <c r="DW6" s="36">
        <f t="shared" si="13"/>
        <v>20.78</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0.35</v>
      </c>
      <c r="EE6" s="36">
        <f t="shared" ref="EE6:EM6" si="14">IF(EE7="",NA(),EE7)</f>
        <v>0.25</v>
      </c>
      <c r="EF6" s="36">
        <f t="shared" si="14"/>
        <v>0.35</v>
      </c>
      <c r="EG6" s="36">
        <f t="shared" si="14"/>
        <v>0.13</v>
      </c>
      <c r="EH6" s="36">
        <f t="shared" si="14"/>
        <v>0.03</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2">
      <c r="A7" s="29"/>
      <c r="B7" s="38">
        <v>2020</v>
      </c>
      <c r="C7" s="38">
        <v>82244</v>
      </c>
      <c r="D7" s="38">
        <v>46</v>
      </c>
      <c r="E7" s="38">
        <v>1</v>
      </c>
      <c r="F7" s="38">
        <v>0</v>
      </c>
      <c r="G7" s="38">
        <v>1</v>
      </c>
      <c r="H7" s="38" t="s">
        <v>93</v>
      </c>
      <c r="I7" s="38" t="s">
        <v>94</v>
      </c>
      <c r="J7" s="38" t="s">
        <v>95</v>
      </c>
      <c r="K7" s="38" t="s">
        <v>96</v>
      </c>
      <c r="L7" s="38" t="s">
        <v>97</v>
      </c>
      <c r="M7" s="38" t="s">
        <v>98</v>
      </c>
      <c r="N7" s="39" t="s">
        <v>99</v>
      </c>
      <c r="O7" s="39">
        <v>93.85</v>
      </c>
      <c r="P7" s="39">
        <v>99.42</v>
      </c>
      <c r="Q7" s="39">
        <v>3581</v>
      </c>
      <c r="R7" s="39">
        <v>69392</v>
      </c>
      <c r="S7" s="39">
        <v>35.71</v>
      </c>
      <c r="T7" s="39">
        <v>1943.21</v>
      </c>
      <c r="U7" s="39">
        <v>69166</v>
      </c>
      <c r="V7" s="39">
        <v>35.71</v>
      </c>
      <c r="W7" s="39">
        <v>1936.88</v>
      </c>
      <c r="X7" s="39">
        <v>108.03</v>
      </c>
      <c r="Y7" s="39">
        <v>108.05</v>
      </c>
      <c r="Z7" s="39">
        <v>108.65</v>
      </c>
      <c r="AA7" s="39">
        <v>122.3</v>
      </c>
      <c r="AB7" s="39">
        <v>114.05</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760.86</v>
      </c>
      <c r="AU7" s="39">
        <v>1053.32</v>
      </c>
      <c r="AV7" s="39">
        <v>1058.94</v>
      </c>
      <c r="AW7" s="39">
        <v>1003.93</v>
      </c>
      <c r="AX7" s="39">
        <v>876.77</v>
      </c>
      <c r="AY7" s="39">
        <v>357.82</v>
      </c>
      <c r="AZ7" s="39">
        <v>355.5</v>
      </c>
      <c r="BA7" s="39">
        <v>349.83</v>
      </c>
      <c r="BB7" s="39">
        <v>360.86</v>
      </c>
      <c r="BC7" s="39">
        <v>350.79</v>
      </c>
      <c r="BD7" s="39">
        <v>260.31</v>
      </c>
      <c r="BE7" s="39">
        <v>5.56</v>
      </c>
      <c r="BF7" s="39">
        <v>4.5199999999999996</v>
      </c>
      <c r="BG7" s="39">
        <v>3.71</v>
      </c>
      <c r="BH7" s="39">
        <v>3.28</v>
      </c>
      <c r="BI7" s="39">
        <v>2.95</v>
      </c>
      <c r="BJ7" s="39">
        <v>307.45999999999998</v>
      </c>
      <c r="BK7" s="39">
        <v>312.58</v>
      </c>
      <c r="BL7" s="39">
        <v>314.87</v>
      </c>
      <c r="BM7" s="39">
        <v>309.27999999999997</v>
      </c>
      <c r="BN7" s="39">
        <v>322.92</v>
      </c>
      <c r="BO7" s="39">
        <v>275.67</v>
      </c>
      <c r="BP7" s="39">
        <v>93.83</v>
      </c>
      <c r="BQ7" s="39">
        <v>101.77</v>
      </c>
      <c r="BR7" s="39">
        <v>99.73</v>
      </c>
      <c r="BS7" s="39">
        <v>114.89</v>
      </c>
      <c r="BT7" s="39">
        <v>110.02</v>
      </c>
      <c r="BU7" s="39">
        <v>106.01</v>
      </c>
      <c r="BV7" s="39">
        <v>104.57</v>
      </c>
      <c r="BW7" s="39">
        <v>103.54</v>
      </c>
      <c r="BX7" s="39">
        <v>103.32</v>
      </c>
      <c r="BY7" s="39">
        <v>100.85</v>
      </c>
      <c r="BZ7" s="39">
        <v>100.05</v>
      </c>
      <c r="CA7" s="39">
        <v>199.98</v>
      </c>
      <c r="CB7" s="39">
        <v>184.39</v>
      </c>
      <c r="CC7" s="39">
        <v>188.11</v>
      </c>
      <c r="CD7" s="39">
        <v>161.85</v>
      </c>
      <c r="CE7" s="39">
        <v>155.13</v>
      </c>
      <c r="CF7" s="39">
        <v>162.24</v>
      </c>
      <c r="CG7" s="39">
        <v>165.47</v>
      </c>
      <c r="CH7" s="39">
        <v>167.46</v>
      </c>
      <c r="CI7" s="39">
        <v>168.56</v>
      </c>
      <c r="CJ7" s="39">
        <v>167.1</v>
      </c>
      <c r="CK7" s="39">
        <v>166.4</v>
      </c>
      <c r="CL7" s="39">
        <v>80.75</v>
      </c>
      <c r="CM7" s="39">
        <v>82.56</v>
      </c>
      <c r="CN7" s="39">
        <v>83.07</v>
      </c>
      <c r="CO7" s="39">
        <v>83.67</v>
      </c>
      <c r="CP7" s="39">
        <v>87.73</v>
      </c>
      <c r="CQ7" s="39">
        <v>59.11</v>
      </c>
      <c r="CR7" s="39">
        <v>59.74</v>
      </c>
      <c r="CS7" s="39">
        <v>59.46</v>
      </c>
      <c r="CT7" s="39">
        <v>59.51</v>
      </c>
      <c r="CU7" s="39">
        <v>59.91</v>
      </c>
      <c r="CV7" s="39">
        <v>60.69</v>
      </c>
      <c r="CW7" s="39">
        <v>97.14</v>
      </c>
      <c r="CX7" s="39">
        <v>96.44</v>
      </c>
      <c r="CY7" s="39">
        <v>97.15</v>
      </c>
      <c r="CZ7" s="39">
        <v>96.63</v>
      </c>
      <c r="DA7" s="39">
        <v>96.84</v>
      </c>
      <c r="DB7" s="39">
        <v>87.91</v>
      </c>
      <c r="DC7" s="39">
        <v>87.28</v>
      </c>
      <c r="DD7" s="39">
        <v>87.41</v>
      </c>
      <c r="DE7" s="39">
        <v>87.08</v>
      </c>
      <c r="DF7" s="39">
        <v>87.26</v>
      </c>
      <c r="DG7" s="39">
        <v>89.82</v>
      </c>
      <c r="DH7" s="39">
        <v>74.11</v>
      </c>
      <c r="DI7" s="39">
        <v>76.13</v>
      </c>
      <c r="DJ7" s="39">
        <v>78.03</v>
      </c>
      <c r="DK7" s="39">
        <v>73.58</v>
      </c>
      <c r="DL7" s="39">
        <v>73.81</v>
      </c>
      <c r="DM7" s="39">
        <v>46.88</v>
      </c>
      <c r="DN7" s="39">
        <v>46.94</v>
      </c>
      <c r="DO7" s="39">
        <v>47.62</v>
      </c>
      <c r="DP7" s="39">
        <v>48.55</v>
      </c>
      <c r="DQ7" s="39">
        <v>49.2</v>
      </c>
      <c r="DR7" s="39">
        <v>50.19</v>
      </c>
      <c r="DS7" s="39">
        <v>0.88</v>
      </c>
      <c r="DT7" s="39">
        <v>1.76</v>
      </c>
      <c r="DU7" s="39">
        <v>2.7</v>
      </c>
      <c r="DV7" s="39">
        <v>3.22</v>
      </c>
      <c r="DW7" s="39">
        <v>20.78</v>
      </c>
      <c r="DX7" s="39">
        <v>13.39</v>
      </c>
      <c r="DY7" s="39">
        <v>14.48</v>
      </c>
      <c r="DZ7" s="39">
        <v>16.27</v>
      </c>
      <c r="EA7" s="39">
        <v>17.11</v>
      </c>
      <c r="EB7" s="39">
        <v>18.329999999999998</v>
      </c>
      <c r="EC7" s="39">
        <v>20.63</v>
      </c>
      <c r="ED7" s="39">
        <v>0.35</v>
      </c>
      <c r="EE7" s="39">
        <v>0.25</v>
      </c>
      <c r="EF7" s="39">
        <v>0.35</v>
      </c>
      <c r="EG7" s="39">
        <v>0.13</v>
      </c>
      <c r="EH7" s="39">
        <v>0.03</v>
      </c>
      <c r="EI7" s="39">
        <v>0.71</v>
      </c>
      <c r="EJ7" s="39">
        <v>0.75</v>
      </c>
      <c r="EK7" s="39">
        <v>0.63</v>
      </c>
      <c r="EL7" s="39">
        <v>0.63</v>
      </c>
      <c r="EM7" s="39">
        <v>0.6</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2022-01-31T00:05:15Z</cp:lastPrinted>
  <dcterms:created xsi:type="dcterms:W3CDTF">2021-12-03T06:45:13Z</dcterms:created>
  <dcterms:modified xsi:type="dcterms:W3CDTF">2022-02-17T00:36:56Z</dcterms:modified>
  <cp:category/>
</cp:coreProperties>
</file>