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16_つくば市【済】\"/>
    </mc:Choice>
  </mc:AlternateContent>
  <workbookProtection workbookAlgorithmName="SHA-512" workbookHashValue="luIc5zf44broOdF/2DCgUO/QJpuA4a8w0wBolDzZta3HATc9XrxH84vpLMIbq6FlguAzMexQRgIQE15sdrPyCg==" workbookSaltValue="vOAc2ltG3alWNmC77q8fS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<sst xmlns="http://schemas.openxmlformats.org/spreadsheetml/2006/main" count="228" uniqueCount="116">
  <si>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</si>
  <si>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</si>
  <si>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</si>
  <si>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</si>
  <si>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</si>
  <si>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</si>
  <si>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</si>
  <si>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</si>
  <si>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</si>
  <si>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</si>
  <si>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</si>
  <si>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</si>
  <si>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</si>
  <si>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</si>
  <si>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</si>
  <si>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</si>
  <si>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</si>
  <si>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</si>
  <si>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</si>
  <si>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</si>
  <si>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</si>
  <si>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</si>
  <si>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</si>
  <si>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</si>
  <si>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</si>
  <si>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</si>
  <si>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</si>
  <si>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</si>
  <si>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</si>
  <si>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</si>
  <si>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</si>
  <si>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</si>
  <si>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</si>
  <si>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</si>
  <si>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</si>
  <si>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</si>
  <si>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</si>
  <si>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</si>
  <si>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</si>
  <si>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</si>
  <si>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</si>
  <si>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</si>
  <si>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</si>
  <si>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</si>
  <si>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</si>
  <si>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</si>
  <si>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</si>
  <si>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</si>
  <si>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</si>
  <si>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</si>
  <si>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</si>
  <si>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</si>
  <si>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</si>
  <si>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</si>
  <si>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</si>
  <si>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</si>
  <si>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</si>
  <si>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</si>
  <si>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</si>
  <si>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</si>
  <si>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</si>
  <si>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</si>
  <si>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</si>
  <si>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</si>
  <si>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</si>
  <si>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</si>
  <si>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</si>
  <si>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</si>
  <si>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</si>
  <si>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</si>
  <si>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</si>
  <si>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</si>
  <si>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</si>
  <si>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</si>
  <si>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</si>
  <si>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</si>
  <si>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</si>
  <si>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</si>
  <si>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</si>
  <si>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</si>
  <si>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</si>
  <si>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</si>
  <si>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</si>
  <si>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</si>
  <si>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</si>
  <si>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</si>
  <si>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</si>
  <si>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</si>
  <si>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</si>
  <si>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</si>
  <si>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</si>
  <si>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</si>
  <si>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</si>
  <si>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</si>
  <si>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</si>
  <si>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</si>
  <si>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</si>
  <si>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</si>
  <si>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</si>
  <si>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</si>
  <si>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</si>
  <si>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</si>
  <si>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</si>
  <si>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</si>
  <si>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</si>
  <si>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</si>
  <si>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</si>
  <si>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</si>
  <si>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</si>
  <si>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</si>
  <si>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</si>
  <si>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</si>
  <si>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</si>
  <si>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①経常収支比率については、前年度に引き続き上昇し類似団体の平均値を上回りました。水道料金の改定により、経営が改善されたものです。
③流動比率は、類似団体と比べて低い状況となっています。前年度に引き続き上昇していますが、今後の推移に注視していきます。
④企業債残高対給水収益比率は、前年度に引き続き減少傾向で推移し類似団体の平均値を下回りました。
⑤水道料金の改定により、料金回収率は100％を超え類似団体の平均値を上回る水準となっています。
⑥給水原価は、減少傾向にありますが、全国平均及び類似団体の平均値と比べて高い水準を示しています。その要因については、全量の99％以上を県からの浄水受水に依存しているため、水道事業費用に占める受水費の割合が約45％もあり、収支バランスに大きく影響するものとなっています。
⑦施設利用率は、類似団体の平均値より低い水準となっていましたが、ＴＸ沿線開発地区の順調な人口のはりつきに伴う給水量の増加等により徐々に上昇し、類似団体の平均値を超え、増加傾向にあります。　
⑧有収率については、類似団体の平均値と比べて高い状況であり、漏水等が少なく施設の稼働が効率的な収益につながっているものと考えられます。</t>
    <rPh sb="112" eb="114">
      <t>スイイ</t>
    </rPh>
    <phoneticPr fontId="4"/>
  </si>
  <si>
    <t xml:space="preserve">水道料金の改定により、それまで継続していた必要経費を料金収入で賄うことができない赤字給水が解消され、更なる経営健全化に向けて前進することができました。
今後は、収益の動向を見極めながら事業の健全経営の下で、水道未普及地域への新規整備を加速させるとともに、将来にわたる市民への安全で安心な上水道の安定給水を持続可能としていくため、現有の老朽化施設の更新事業も進めていきたいと考えています。
</t>
    <phoneticPr fontId="4"/>
  </si>
  <si>
    <t>①有形固定資産減価償却率は、全国平均及び類似団体の平均値とほぼ同程度の状況ですが､上昇傾向が見られ保有資産が法定耐用年数に近づいてきていることを示すものであり､管路経年化率や管路更新の状況を踏まえ､検討をしていく必要があると考えられます。
②管路経年化率は、全国平均及び類似団体の平均値と比べて若干低い水準となっていますが、旧つくば市及び旧筑南水道企業団の時代に整備した管路が多く、近年は増加傾向で推移していることから、老朽化が進んできているといえます。
③管路更新率は、全国平均及び類似団体の平均値と比べて低い水準となっています。今後は耐用年数を超える施設が増加していくことから、更新に掛かる費用の増大が予測されるため、管路更新率の向上を優先順位の高い課題とし、長期的な視点で更新計画の策定を進めます。</t>
    <rPh sb="336" eb="338">
      <t>シテン</t>
    </rPh>
    <rPh sb="344" eb="346">
      <t>サクテイ</t>
    </rPh>
    <rPh sb="347" eb="34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</si>
</sst>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0.11</c:v>
                </c:pt>
                <c:pt idx="1">
                  <c:v>0.09</c:v>
                </c:pt>
                <c:pt idx="2">
                  <c:v>0.02</c:v>
                </c:pt>
                <c:pt idx="3">
                  <c:v>0.11</c:v>
                </c:pt>
                <c:pt idx="4">
                  <c:v>0.13</c:v>
                </c:pt>
              </c:numCache>
            </c:numRef>
          </c:val>
          <c:extLst>
            <c:ext xmlns:c16="http://schemas.microsoft.com/office/drawing/2014/chart" uri="{C3380CC4-5D6E-409C-BE32-E72D297353CC}">
              <c16:uniqueId val="{00000000-7177-40F5-8FC2-2C56D53E0D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7177-40F5-8FC2-2C56D53E0D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59.78</c:v>
                </c:pt>
                <c:pt idx="1">
                  <c:v>61.59</c:v>
                </c:pt>
                <c:pt idx="2">
                  <c:v>62.31</c:v>
                </c:pt>
                <c:pt idx="3">
                  <c:v>63.09</c:v>
                </c:pt>
                <c:pt idx="4">
                  <c:v>65.23</c:v>
                </c:pt>
              </c:numCache>
            </c:numRef>
          </c:val>
          <c:extLst>
            <c:ext xmlns:c16="http://schemas.microsoft.com/office/drawing/2014/chart" uri="{C3380CC4-5D6E-409C-BE32-E72D297353CC}">
              <c16:uniqueId val="{00000000-1CF5-4BB5-8C57-B8FE3C35EF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1CF5-4BB5-8C57-B8FE3C35EF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91.85</c:v>
                </c:pt>
                <c:pt idx="1">
                  <c:v>91.65</c:v>
                </c:pt>
                <c:pt idx="2">
                  <c:v>91.82</c:v>
                </c:pt>
                <c:pt idx="3">
                  <c:v>91.63</c:v>
                </c:pt>
                <c:pt idx="4">
                  <c:v>92.24</c:v>
                </c:pt>
              </c:numCache>
            </c:numRef>
          </c:val>
          <c:extLst>
            <c:ext xmlns:c16="http://schemas.microsoft.com/office/drawing/2014/chart" uri="{C3380CC4-5D6E-409C-BE32-E72D297353CC}">
              <c16:uniqueId val="{00000000-DB98-43E5-B5E6-FC2F38A6F9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B98-43E5-B5E6-FC2F38A6F9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101.14</c:v>
                </c:pt>
                <c:pt idx="1">
                  <c:v>102.57</c:v>
                </c:pt>
                <c:pt idx="2">
                  <c:v>112.25</c:v>
                </c:pt>
                <c:pt idx="3">
                  <c:v>114.1</c:v>
                </c:pt>
                <c:pt idx="4">
                  <c:v>113.97</c:v>
                </c:pt>
              </c:numCache>
            </c:numRef>
          </c:val>
          <c:extLst>
            <c:ext xmlns:c16="http://schemas.microsoft.com/office/drawing/2014/chart" uri="{C3380CC4-5D6E-409C-BE32-E72D297353CC}">
              <c16:uniqueId val="{00000000-3C17-4234-8CAF-CF60B00EDC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C17-4234-8CAF-CF60B00EDC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46.92</c:v>
                </c:pt>
                <c:pt idx="1">
                  <c:v>48.61</c:v>
                </c:pt>
                <c:pt idx="2">
                  <c:v>49.72</c:v>
                </c:pt>
                <c:pt idx="3">
                  <c:v>50.43</c:v>
                </c:pt>
                <c:pt idx="4">
                  <c:v>51.34</c:v>
                </c:pt>
              </c:numCache>
            </c:numRef>
          </c:val>
          <c:extLst>
            <c:ext xmlns:c16="http://schemas.microsoft.com/office/drawing/2014/chart" uri="{C3380CC4-5D6E-409C-BE32-E72D297353CC}">
              <c16:uniqueId val="{00000000-FA88-43EE-A575-D048978001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FA88-43EE-A575-D048978001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5.03</c:v>
                </c:pt>
                <c:pt idx="1">
                  <c:v>17.149999999999999</c:v>
                </c:pt>
                <c:pt idx="2">
                  <c:v>18.43</c:v>
                </c:pt>
                <c:pt idx="3">
                  <c:v>17.38</c:v>
                </c:pt>
                <c:pt idx="4">
                  <c:v>18.07</c:v>
                </c:pt>
              </c:numCache>
            </c:numRef>
          </c:val>
          <c:extLst>
            <c:ext xmlns:c16="http://schemas.microsoft.com/office/drawing/2014/chart" uri="{C3380CC4-5D6E-409C-BE32-E72D297353CC}">
              <c16:uniqueId val="{00000000-B969-4D29-A8F2-29DD42B529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969-4D29-A8F2-29DD42B529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BE-40E6-85CB-2DB6CAF6EE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2BE-40E6-85CB-2DB6CAF6EE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95.18</c:v>
                </c:pt>
                <c:pt idx="1">
                  <c:v>88.89</c:v>
                </c:pt>
                <c:pt idx="2">
                  <c:v>103.45</c:v>
                </c:pt>
                <c:pt idx="3">
                  <c:v>130.96</c:v>
                </c:pt>
                <c:pt idx="4">
                  <c:v>137.74</c:v>
                </c:pt>
              </c:numCache>
            </c:numRef>
          </c:val>
          <c:extLst>
            <c:ext xmlns:c16="http://schemas.microsoft.com/office/drawing/2014/chart" uri="{C3380CC4-5D6E-409C-BE32-E72D297353CC}">
              <c16:uniqueId val="{00000000-7ED1-44AD-A64F-0431D58A96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ED1-44AD-A64F-0431D58A96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432.11</c:v>
                </c:pt>
                <c:pt idx="1">
                  <c:v>398.77</c:v>
                </c:pt>
                <c:pt idx="2">
                  <c:v>302.08999999999997</c:v>
                </c:pt>
                <c:pt idx="3">
                  <c:v>287.12</c:v>
                </c:pt>
                <c:pt idx="4">
                  <c:v>273.05</c:v>
                </c:pt>
              </c:numCache>
            </c:numRef>
          </c:val>
          <c:extLst>
            <c:ext xmlns:c16="http://schemas.microsoft.com/office/drawing/2014/chart" uri="{C3380CC4-5D6E-409C-BE32-E72D297353CC}">
              <c16:uniqueId val="{00000000-7FF8-4808-AE72-E0E3EE4902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7FF8-4808-AE72-E0E3EE4902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81.319999999999993</c:v>
                </c:pt>
                <c:pt idx="1">
                  <c:v>82.43</c:v>
                </c:pt>
                <c:pt idx="2">
                  <c:v>103.1</c:v>
                </c:pt>
                <c:pt idx="3">
                  <c:v>106.35</c:v>
                </c:pt>
                <c:pt idx="4">
                  <c:v>106.58</c:v>
                </c:pt>
              </c:numCache>
            </c:numRef>
          </c:val>
          <c:extLst>
            <c:ext xmlns:c16="http://schemas.microsoft.com/office/drawing/2014/chart" uri="{C3380CC4-5D6E-409C-BE32-E72D297353CC}">
              <c16:uniqueId val="{00000000-E0C4-4211-9B83-ED4908B46A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E0C4-4211-9B83-ED4908B46A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201.05</c:v>
                </c:pt>
                <c:pt idx="1">
                  <c:v>198.42</c:v>
                </c:pt>
                <c:pt idx="2">
                  <c:v>196.08</c:v>
                </c:pt>
                <c:pt idx="3">
                  <c:v>193.73</c:v>
                </c:pt>
                <c:pt idx="4">
                  <c:v>188.45</c:v>
                </c:pt>
              </c:numCache>
            </c:numRef>
          </c:val>
          <c:extLst>
            <c:ext xmlns:c16="http://schemas.microsoft.com/office/drawing/2014/chart" uri="{C3380CC4-5D6E-409C-BE32-E72D297353CC}">
              <c16:uniqueId val="{00000000-4C6E-4679-8F09-2658FDE6E0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4C6E-4679-8F09-2658FDE6E0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44"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茨城県　つくば市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241809</v>
      </c>
      <c r="AM8" s="71"/>
      <c r="AN8" s="71"/>
      <c r="AO8" s="71"/>
      <c r="AP8" s="71"/>
      <c r="AQ8" s="71"/>
      <c r="AR8" s="71"/>
      <c r="AS8" s="71"/>
      <c r="AT8" s="67">
        <f>データ!$S$6</f>
        <v>283.72000000000003</v>
      </c>
      <c r="AU8" s="68"/>
      <c r="AV8" s="68"/>
      <c r="AW8" s="68"/>
      <c r="AX8" s="68"/>
      <c r="AY8" s="68"/>
      <c r="AZ8" s="68"/>
      <c r="BA8" s="68"/>
      <c r="BB8" s="70">
        <f>データ!$T$6</f>
        <v>852.28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64.37</v>
      </c>
      <c r="J10" s="68"/>
      <c r="K10" s="68"/>
      <c r="L10" s="68"/>
      <c r="M10" s="68"/>
      <c r="N10" s="68"/>
      <c r="O10" s="69"/>
      <c r="P10" s="70">
        <f>データ!$P$6</f>
        <v>90.76</v>
      </c>
      <c r="Q10" s="70"/>
      <c r="R10" s="70"/>
      <c r="S10" s="70"/>
      <c r="T10" s="70"/>
      <c r="U10" s="70"/>
      <c r="V10" s="70"/>
      <c r="W10" s="71">
        <f>データ!$Q$6</f>
        <v>2860</v>
      </c>
      <c r="X10" s="71"/>
      <c r="Y10" s="71"/>
      <c r="Z10" s="71"/>
      <c r="AA10" s="71"/>
      <c r="AB10" s="71"/>
      <c r="AC10" s="71"/>
      <c r="AD10" s="2"/>
      <c r="AE10" s="2"/>
      <c r="AF10" s="2"/>
      <c r="AG10" s="2"/>
      <c r="AH10" s="4"/>
      <c r="AI10" s="4"/>
      <c r="AJ10" s="4"/>
      <c r="AK10" s="4"/>
      <c r="AL10" s="71">
        <f>データ!$U$6</f>
        <v>220419</v>
      </c>
      <c r="AM10" s="71"/>
      <c r="AN10" s="71"/>
      <c r="AO10" s="71"/>
      <c r="AP10" s="71"/>
      <c r="AQ10" s="71"/>
      <c r="AR10" s="71"/>
      <c r="AS10" s="71"/>
      <c r="AT10" s="67">
        <f>データ!$V$6</f>
        <v>283.72000000000003</v>
      </c>
      <c r="AU10" s="68"/>
      <c r="AV10" s="68"/>
      <c r="AW10" s="68"/>
      <c r="AX10" s="68"/>
      <c r="AY10" s="68"/>
      <c r="AZ10" s="68"/>
      <c r="BA10" s="68"/>
      <c r="BB10" s="70">
        <f>データ!$W$6</f>
        <v>776.89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eidVg1yc7niLr9uvEAfFk33NRV7flwjMEy8Ccy+qLmEKYhf3mRVYa4kYrJVB9pdAL1aFLJncJe1A0yVHvJ7zg==" saltValue="vnPdJhCwSPmUaJ4NOrbC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82201</v>
      </c>
      <c r="D6" s="34">
        <f t="shared" si="3"/>
        <v>46</v>
      </c>
      <c r="E6" s="34">
        <f t="shared" si="3"/>
        <v>1</v>
      </c>
      <c r="F6" s="34">
        <f t="shared" si="3"/>
        <v>0</v>
      </c>
      <c r="G6" s="34">
        <f t="shared" si="3"/>
        <v>1</v>
      </c>
      <c r="H6" s="34" t="str">
        <f t="shared" si="3"/>
        <v>茨城県　つくば市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64.37</v>
      </c>
      <c r="P6" s="35">
        <f t="shared" si="3"/>
        <v>90.76</v>
      </c>
      <c r="Q6" s="35">
        <f t="shared" si="3"/>
        <v>2860</v>
      </c>
      <c r="R6" s="35">
        <f t="shared" si="3"/>
        <v>241809</v>
      </c>
      <c r="S6" s="35">
        <f t="shared" si="3"/>
        <v>283.72000000000003</v>
      </c>
      <c r="T6" s="35">
        <f t="shared" si="3"/>
        <v>852.28</v>
      </c>
      <c r="U6" s="35">
        <f t="shared" si="3"/>
        <v>220419</v>
      </c>
      <c r="V6" s="35">
        <f t="shared" si="3"/>
        <v>283.72000000000003</v>
      </c>
      <c r="W6" s="35">
        <f t="shared" si="3"/>
        <v>776.89</v>
      </c>
      <c r="X6" s="36">
        <f>IF(X7="",NA(),X7)</f>
        <v>101.14</v>
      </c>
      <c r="Y6" s="36">
        <f t="shared" ref="Y6:AG6" si="4">IF(Y7="",NA(),Y7)</f>
        <v>102.57</v>
      </c>
      <c r="Z6" s="36">
        <f t="shared" si="4"/>
        <v>112.25</v>
      </c>
      <c r="AA6" s="36">
        <f t="shared" si="4"/>
        <v>114.1</v>
      </c>
      <c r="AB6" s="36">
        <f t="shared" si="4"/>
        <v>113.97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95.18</v>
      </c>
      <c r="AU6" s="36">
        <f t="shared" ref="AU6:BC6" si="6">IF(AU7="",NA(),AU7)</f>
        <v>88.89</v>
      </c>
      <c r="AV6" s="36">
        <f t="shared" si="6"/>
        <v>103.45</v>
      </c>
      <c r="AW6" s="36">
        <f t="shared" si="6"/>
        <v>130.96</v>
      </c>
      <c r="AX6" s="36">
        <f t="shared" si="6"/>
        <v>137.74</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432.11</v>
      </c>
      <c r="BF6" s="36">
        <f t="shared" ref="BF6:BN6" si="7">IF(BF7="",NA(),BF7)</f>
        <v>398.77</v>
      </c>
      <c r="BG6" s="36">
        <f t="shared" si="7"/>
        <v>302.08999999999997</v>
      </c>
      <c r="BH6" s="36">
        <f t="shared" si="7"/>
        <v>287.12</v>
      </c>
      <c r="BI6" s="36">
        <f t="shared" si="7"/>
        <v>273.05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81.319999999999993</v>
      </c>
      <c r="BQ6" s="36">
        <f t="shared" ref="BQ6:BY6" si="8">IF(BQ7="",NA(),BQ7)</f>
        <v>82.43</v>
      </c>
      <c r="BR6" s="36">
        <f t="shared" si="8"/>
        <v>103.1</v>
      </c>
      <c r="BS6" s="36">
        <f t="shared" si="8"/>
        <v>106.35</v>
      </c>
      <c r="BT6" s="36">
        <f t="shared" si="8"/>
        <v>106.58</v>
      </c>
      <c r="BU6" s="36">
        <f t="shared" si="8"/>
        <v>107.61</v>
      </c>
      <c r="BV6" s="36">
        <f t="shared" si="8"/>
        <v>106.02</v>
      </c>
      <c r="BW6" s="36">
        <f t="shared" si="8"/>
        <v>104.84</v>
      </c>
      <c r="BX6" s="36">
        <f t="shared" si="8"/>
        <v>106.11</v>
      </c>
      <c r="BY6" s="36">
        <f t="shared" si="8"/>
        <v>103.75</v>
      </c>
      <c r="BZ6" s="35" t="str">
        <f>IF(BZ7="","",IF(BZ7="-","【-】","【"&amp;SUBSTITUTE(TEXT(BZ7,"#,##0.00"),"-","△")&amp;"】"))</f>
        <v>【100.05】</v>
      </c>
      <c r="CA6" s="36">
        <f>IF(CA7="",NA(),CA7)</f>
        <v>201.05</v>
      </c>
      <c r="CB6" s="36">
        <f t="shared" ref="CB6:CJ6" si="9">IF(CB7="",NA(),CB7)</f>
        <v>198.42</v>
      </c>
      <c r="CC6" s="36">
        <f t="shared" si="9"/>
        <v>196.08</v>
      </c>
      <c r="CD6" s="36">
        <f t="shared" si="9"/>
        <v>193.73</v>
      </c>
      <c r="CE6" s="36">
        <f t="shared" si="9"/>
        <v>188.45</v>
      </c>
      <c r="CF6" s="36">
        <f t="shared" si="9"/>
        <v>155.69</v>
      </c>
      <c r="CG6" s="36">
        <f t="shared" si="9"/>
        <v>158.6</v>
      </c>
      <c r="CH6" s="36">
        <f t="shared" si="9"/>
        <v>161.82</v>
      </c>
      <c r="CI6" s="36">
        <f t="shared" si="9"/>
        <v>161.03</v>
      </c>
      <c r="CJ6" s="36">
        <f t="shared" si="9"/>
        <v>159.93</v>
      </c>
      <c r="CK6" s="35" t="str">
        <f>IF(CK7="","",IF(CK7="-","【-】","【"&amp;SUBSTITUTE(TEXT(CK7,"#,##0.00"),"-","△")&amp;"】"))</f>
        <v>【166.40】</v>
      </c>
      <c r="CL6" s="36">
        <f>IF(CL7="",NA(),CL7)</f>
        <v>59.78</v>
      </c>
      <c r="CM6" s="36">
        <f t="shared" ref="CM6:CU6" si="10">IF(CM7="",NA(),CM7)</f>
        <v>61.59</v>
      </c>
      <c r="CN6" s="36">
        <f t="shared" si="10"/>
        <v>62.31</v>
      </c>
      <c r="CO6" s="36">
        <f t="shared" si="10"/>
        <v>63.09</v>
      </c>
      <c r="CP6" s="36">
        <f t="shared" si="10"/>
        <v>65.23</v>
      </c>
      <c r="CQ6" s="36">
        <f t="shared" si="10"/>
        <v>62.46</v>
      </c>
      <c r="CR6" s="36">
        <f t="shared" si="10"/>
        <v>62.88</v>
      </c>
      <c r="CS6" s="36">
        <f t="shared" si="10"/>
        <v>62.32</v>
      </c>
      <c r="CT6" s="36">
        <f t="shared" si="10"/>
        <v>61.71</v>
      </c>
      <c r="CU6" s="36">
        <f t="shared" si="10"/>
        <v>63.12</v>
      </c>
      <c r="CV6" s="35" t="str">
        <f>IF(CV7="","",IF(CV7="-","【-】","【"&amp;SUBSTITUTE(TEXT(CV7,"#,##0.00"),"-","△")&amp;"】"))</f>
        <v>【60.69】</v>
      </c>
      <c r="CW6" s="36">
        <f>IF(CW7="",NA(),CW7)</f>
        <v>91.85</v>
      </c>
      <c r="CX6" s="36">
        <f t="shared" ref="CX6:DF6" si="11">IF(CX7="",NA(),CX7)</f>
        <v>91.65</v>
      </c>
      <c r="CY6" s="36">
        <f t="shared" si="11"/>
        <v>91.82</v>
      </c>
      <c r="CZ6" s="36">
        <f t="shared" si="11"/>
        <v>91.63</v>
      </c>
      <c r="DA6" s="36">
        <f t="shared" si="11"/>
        <v>92.24</v>
      </c>
      <c r="DB6" s="36">
        <f t="shared" si="11"/>
        <v>90.62</v>
      </c>
      <c r="DC6" s="36">
        <f t="shared" si="11"/>
        <v>90.13</v>
      </c>
      <c r="DD6" s="36">
        <f t="shared" si="11"/>
        <v>90.19</v>
      </c>
      <c r="DE6" s="36">
        <f t="shared" si="11"/>
        <v>90.03</v>
      </c>
      <c r="DF6" s="36">
        <f t="shared" si="11"/>
        <v>90.09</v>
      </c>
      <c r="DG6" s="35" t="str">
        <f>IF(DG7="","",IF(DG7="-","【-】","【"&amp;SUBSTITUTE(TEXT(DG7,"#,##0.00"),"-","△")&amp;"】"))</f>
        <v>【89.82】</v>
      </c>
      <c r="DH6" s="36">
        <f>IF(DH7="",NA(),DH7)</f>
        <v>46.92</v>
      </c>
      <c r="DI6" s="36">
        <f t="shared" ref="DI6:DQ6" si="12">IF(DI7="",NA(),DI7)</f>
        <v>48.61</v>
      </c>
      <c r="DJ6" s="36">
        <f t="shared" si="12"/>
        <v>49.72</v>
      </c>
      <c r="DK6" s="36">
        <f t="shared" si="12"/>
        <v>50.43</v>
      </c>
      <c r="DL6" s="36">
        <f t="shared" si="12"/>
        <v>51.34</v>
      </c>
      <c r="DM6" s="36">
        <f t="shared" si="12"/>
        <v>48.01</v>
      </c>
      <c r="DN6" s="36">
        <f t="shared" si="12"/>
        <v>48.01</v>
      </c>
      <c r="DO6" s="36">
        <f t="shared" si="12"/>
        <v>48.86</v>
      </c>
      <c r="DP6" s="36">
        <f t="shared" si="12"/>
        <v>49.6</v>
      </c>
      <c r="DQ6" s="36">
        <f t="shared" si="12"/>
        <v>50.31</v>
      </c>
      <c r="DR6" s="35" t="str">
        <f>IF(DR7="","",IF(DR7="-","【-】","【"&amp;SUBSTITUTE(TEXT(DR7,"#,##0.00"),"-","△")&amp;"】"))</f>
        <v>【50.19】</v>
      </c>
      <c r="DS6" s="36">
        <f>IF(DS7="",NA(),DS7)</f>
        <v>5.03</v>
      </c>
      <c r="DT6" s="36">
        <f t="shared" ref="DT6:EB6" si="13">IF(DT7="",NA(),DT7)</f>
        <v>17.149999999999999</v>
      </c>
      <c r="DU6" s="36">
        <f t="shared" si="13"/>
        <v>18.43</v>
      </c>
      <c r="DV6" s="36">
        <f t="shared" si="13"/>
        <v>17.38</v>
      </c>
      <c r="DW6" s="36">
        <f t="shared" si="13"/>
        <v>18.07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0.11</v>
      </c>
      <c r="EE6" s="36">
        <f t="shared" ref="EE6:EM6" si="14">IF(EE7="",NA(),EE7)</f>
        <v>0.09</v>
      </c>
      <c r="EF6" s="36">
        <f t="shared" si="14"/>
        <v>0.02</v>
      </c>
      <c r="EG6" s="36">
        <f t="shared" si="14"/>
        <v>0.11</v>
      </c>
      <c r="EH6" s="36">
        <f t="shared" si="14"/>
        <v>0.13</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82201</v>
      </c>
      <c r="D7" s="38">
        <v>46</v>
      </c>
      <c r="E7" s="38">
        <v>1</v>
      </c>
      <c r="F7" s="38">
        <v>0</v>
      </c>
      <c r="G7" s="38">
        <v>1</v>
      </c>
      <c r="H7" s="38" t="s">
        <v>93</v>
      </c>
      <c r="I7" s="38" t="s">
        <v>94</v>
      </c>
      <c r="J7" s="38" t="s">
        <v>95</v>
      </c>
      <c r="K7" s="38" t="s">
        <v>96</v>
      </c>
      <c r="L7" s="38" t="s">
        <v>97</v>
      </c>
      <c r="M7" s="38" t="s">
        <v>98</v>
      </c>
      <c r="N7" s="39" t="s">
        <v>99</v>
      </c>
      <c r="O7" s="39">
        <v>64.37</v>
      </c>
      <c r="P7" s="39">
        <v>90.76</v>
      </c>
      <c r="Q7" s="39">
        <v>2860</v>
      </c>
      <c r="R7" s="39">
        <v>241809</v>
      </c>
      <c r="S7" s="39">
        <v>283.72000000000003</v>
      </c>
      <c r="T7" s="39">
        <v>852.28</v>
      </c>
      <c r="U7" s="39">
        <v>220419</v>
      </c>
      <c r="V7" s="39">
        <v>283.72000000000003</v>
      </c>
      <c r="W7" s="39">
        <v>776.89</v>
      </c>
      <c r="X7" s="39">
        <v>101.14</v>
      </c>
      <c r="Y7" s="39">
        <v>102.57</v>
      </c>
      <c r="Z7" s="39">
        <v>112.25</v>
      </c>
      <c r="AA7" s="39">
        <v>114.1</v>
      </c>
      <c r="AB7" s="39">
        <v>113.97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95.18</v>
      </c>
      <c r="AU7" s="39">
        <v>88.89</v>
      </c>
      <c r="AV7" s="39">
        <v>103.45</v>
      </c>
      <c r="AW7" s="39">
        <v>130.96</v>
      </c>
      <c r="AX7" s="39">
        <v>137.74</v>
      </c>
      <c r="AY7" s="39">
        <v>311.99</v>
      </c>
      <c r="AZ7" s="39">
        <v>307.83</v>
      </c>
      <c r="BA7" s="39">
        <v>318.89</v>
      </c>
      <c r="BB7" s="39">
        <v>309.10000000000002</v>
      </c>
      <c r="BC7" s="39">
        <v>306.08</v>
      </c>
      <c r="BD7" s="39">
        <v>260.31</v>
      </c>
      <c r="BE7" s="39">
        <v>432.11</v>
      </c>
      <c r="BF7" s="39">
        <v>398.77</v>
      </c>
      <c r="BG7" s="39">
        <v>302.08999999999997</v>
      </c>
      <c r="BH7" s="39">
        <v>287.12</v>
      </c>
      <c r="BI7" s="39">
        <v>273.05</v>
      </c>
      <c r="BJ7" s="39">
        <v>291.77999999999997</v>
      </c>
      <c r="BK7" s="39">
        <v>295.44</v>
      </c>
      <c r="BL7" s="39">
        <v>290.07</v>
      </c>
      <c r="BM7" s="39">
        <v>290.42</v>
      </c>
      <c r="BN7" s="39">
        <v>294.66000000000003</v>
      </c>
      <c r="BO7" s="39">
        <v>275.67</v>
      </c>
      <c r="BP7" s="39">
        <v>81.319999999999993</v>
      </c>
      <c r="BQ7" s="39">
        <v>82.43</v>
      </c>
      <c r="BR7" s="39">
        <v>103.1</v>
      </c>
      <c r="BS7" s="39">
        <v>106.35</v>
      </c>
      <c r="BT7" s="39">
        <v>106.58</v>
      </c>
      <c r="BU7" s="39">
        <v>107.61</v>
      </c>
      <c r="BV7" s="39">
        <v>106.02</v>
      </c>
      <c r="BW7" s="39">
        <v>104.84</v>
      </c>
      <c r="BX7" s="39">
        <v>106.11</v>
      </c>
      <c r="BY7" s="39">
        <v>103.75</v>
      </c>
      <c r="BZ7" s="39">
        <v>100.05</v>
      </c>
      <c r="CA7" s="39">
        <v>201.05</v>
      </c>
      <c r="CB7" s="39">
        <v>198.42</v>
      </c>
      <c r="CC7" s="39">
        <v>196.08</v>
      </c>
      <c r="CD7" s="39">
        <v>193.73</v>
      </c>
      <c r="CE7" s="39">
        <v>188.45</v>
      </c>
      <c r="CF7" s="39">
        <v>155.69</v>
      </c>
      <c r="CG7" s="39">
        <v>158.6</v>
      </c>
      <c r="CH7" s="39">
        <v>161.82</v>
      </c>
      <c r="CI7" s="39">
        <v>161.03</v>
      </c>
      <c r="CJ7" s="39">
        <v>159.93</v>
      </c>
      <c r="CK7" s="39">
        <v>166.4</v>
      </c>
      <c r="CL7" s="39">
        <v>59.78</v>
      </c>
      <c r="CM7" s="39">
        <v>61.59</v>
      </c>
      <c r="CN7" s="39">
        <v>62.31</v>
      </c>
      <c r="CO7" s="39">
        <v>63.09</v>
      </c>
      <c r="CP7" s="39">
        <v>65.23</v>
      </c>
      <c r="CQ7" s="39">
        <v>62.46</v>
      </c>
      <c r="CR7" s="39">
        <v>62.88</v>
      </c>
      <c r="CS7" s="39">
        <v>62.32</v>
      </c>
      <c r="CT7" s="39">
        <v>61.71</v>
      </c>
      <c r="CU7" s="39">
        <v>63.12</v>
      </c>
      <c r="CV7" s="39">
        <v>60.69</v>
      </c>
      <c r="CW7" s="39">
        <v>91.85</v>
      </c>
      <c r="CX7" s="39">
        <v>91.65</v>
      </c>
      <c r="CY7" s="39">
        <v>91.82</v>
      </c>
      <c r="CZ7" s="39">
        <v>91.63</v>
      </c>
      <c r="DA7" s="39">
        <v>92.24</v>
      </c>
      <c r="DB7" s="39">
        <v>90.62</v>
      </c>
      <c r="DC7" s="39">
        <v>90.13</v>
      </c>
      <c r="DD7" s="39">
        <v>90.19</v>
      </c>
      <c r="DE7" s="39">
        <v>90.03</v>
      </c>
      <c r="DF7" s="39">
        <v>90.09</v>
      </c>
      <c r="DG7" s="39">
        <v>89.82</v>
      </c>
      <c r="DH7" s="39">
        <v>46.92</v>
      </c>
      <c r="DI7" s="39">
        <v>48.61</v>
      </c>
      <c r="DJ7" s="39">
        <v>49.72</v>
      </c>
      <c r="DK7" s="39">
        <v>50.43</v>
      </c>
      <c r="DL7" s="39">
        <v>51.34</v>
      </c>
      <c r="DM7" s="39">
        <v>48.01</v>
      </c>
      <c r="DN7" s="39">
        <v>48.01</v>
      </c>
      <c r="DO7" s="39">
        <v>48.86</v>
      </c>
      <c r="DP7" s="39">
        <v>49.6</v>
      </c>
      <c r="DQ7" s="39">
        <v>50.31</v>
      </c>
      <c r="DR7" s="39">
        <v>50.19</v>
      </c>
      <c r="DS7" s="39">
        <v>5.03</v>
      </c>
      <c r="DT7" s="39">
        <v>17.149999999999999</v>
      </c>
      <c r="DU7" s="39">
        <v>18.43</v>
      </c>
      <c r="DV7" s="39">
        <v>17.38</v>
      </c>
      <c r="DW7" s="39">
        <v>18.07</v>
      </c>
      <c r="DX7" s="39">
        <v>16.170000000000002</v>
      </c>
      <c r="DY7" s="39">
        <v>16.600000000000001</v>
      </c>
      <c r="DZ7" s="39">
        <v>18.510000000000002</v>
      </c>
      <c r="EA7" s="39">
        <v>20.49</v>
      </c>
      <c r="EB7" s="39">
        <v>21.34</v>
      </c>
      <c r="EC7" s="39">
        <v>20.63</v>
      </c>
      <c r="ED7" s="39">
        <v>0.11</v>
      </c>
      <c r="EE7" s="39">
        <v>0.09</v>
      </c>
      <c r="EF7" s="39">
        <v>0.02</v>
      </c>
      <c r="EG7" s="39">
        <v>0.11</v>
      </c>
      <c r="EH7" s="39">
        <v>0.13</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2022-02-15T07:20:09Z</cp:lastPrinted>
  <dcterms:created xsi:type="dcterms:W3CDTF">2021-12-03T06:45:10Z</dcterms:created>
  <dcterms:modified xsi:type="dcterms:W3CDTF">2022-02-15T07:20:23Z</dcterms:modified>
  <cp:category/>
</cp:coreProperties>
</file>