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H29010148\Desktop\HP掲載\行財政\"/>
    </mc:Choice>
  </mc:AlternateContent>
  <bookViews>
    <workbookView xWindow="9630" yWindow="-165" windowWidth="10155" windowHeight="7275"/>
  </bookViews>
  <sheets>
    <sheet name="29市役所・町村役場一覧" sheetId="10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'29市役所・町村役場一覧'!$B$1:$F$47</definedName>
    <definedName name="_xlnm.Print_Area">#REF!</definedName>
    <definedName name="_xlnm.Print_Titles" localSheetId="0">'29市役所・町村役場一覧'!$3:$3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</workbook>
</file>

<file path=xl/calcChain.xml><?xml version="1.0" encoding="utf-8"?>
<calcChain xmlns="http://schemas.openxmlformats.org/spreadsheetml/2006/main">
  <c r="F34" i="105" l="1"/>
  <c r="E34" i="105"/>
  <c r="D34" i="105"/>
  <c r="C34" i="105"/>
  <c r="B34" i="105"/>
  <c r="F18" i="105" l="1"/>
  <c r="E18" i="105"/>
  <c r="D18" i="105"/>
  <c r="C18" i="105"/>
  <c r="B18" i="105"/>
  <c r="F36" i="105"/>
  <c r="E36" i="105"/>
  <c r="D36" i="105"/>
  <c r="C36" i="105"/>
  <c r="B36" i="105"/>
  <c r="F26" i="105"/>
  <c r="E26" i="105"/>
  <c r="D26" i="105"/>
  <c r="C26" i="105"/>
  <c r="B26" i="105"/>
  <c r="F20" i="105"/>
  <c r="E20" i="105"/>
  <c r="D20" i="105"/>
  <c r="C20" i="105"/>
  <c r="B20" i="105"/>
  <c r="F4" i="105"/>
  <c r="E4" i="105"/>
  <c r="D4" i="105"/>
  <c r="C4" i="105"/>
  <c r="B4" i="105"/>
  <c r="E2" i="105"/>
  <c r="F14" i="105"/>
  <c r="E14" i="105"/>
  <c r="D14" i="105"/>
  <c r="C14" i="105"/>
  <c r="B14" i="105"/>
  <c r="F9" i="105"/>
  <c r="E9" i="105"/>
  <c r="D9" i="105"/>
  <c r="C9" i="105"/>
  <c r="B9" i="105"/>
  <c r="F7" i="105"/>
  <c r="E7" i="105"/>
  <c r="D7" i="105"/>
  <c r="C7" i="105"/>
  <c r="B7" i="105"/>
  <c r="C32" i="105"/>
  <c r="D5" i="105"/>
  <c r="C5" i="105"/>
  <c r="E5" i="105"/>
  <c r="F5" i="105"/>
  <c r="C6" i="105"/>
  <c r="D6" i="105"/>
  <c r="E6" i="105"/>
  <c r="F6" i="105"/>
  <c r="C8" i="105"/>
  <c r="D8" i="105"/>
  <c r="E8" i="105"/>
  <c r="F8" i="105"/>
  <c r="C10" i="105"/>
  <c r="D10" i="105"/>
  <c r="E10" i="105"/>
  <c r="F10" i="105"/>
  <c r="C11" i="105"/>
  <c r="D11" i="105"/>
  <c r="E11" i="105"/>
  <c r="F11" i="105"/>
  <c r="C12" i="105"/>
  <c r="D12" i="105"/>
  <c r="E12" i="105"/>
  <c r="F12" i="105"/>
  <c r="C13" i="105"/>
  <c r="D13" i="105"/>
  <c r="E13" i="105"/>
  <c r="F13" i="105"/>
  <c r="C15" i="105"/>
  <c r="D15" i="105"/>
  <c r="E15" i="105"/>
  <c r="F15" i="105"/>
  <c r="C16" i="105"/>
  <c r="D16" i="105"/>
  <c r="E16" i="105"/>
  <c r="F16" i="105"/>
  <c r="C17" i="105"/>
  <c r="D17" i="105"/>
  <c r="E17" i="105"/>
  <c r="F17" i="105"/>
  <c r="C19" i="105"/>
  <c r="D19" i="105"/>
  <c r="E19" i="105"/>
  <c r="F19" i="105"/>
  <c r="C21" i="105"/>
  <c r="D21" i="105"/>
  <c r="E21" i="105"/>
  <c r="F21" i="105"/>
  <c r="C22" i="105"/>
  <c r="D22" i="105"/>
  <c r="E22" i="105"/>
  <c r="F22" i="105"/>
  <c r="C23" i="105"/>
  <c r="D23" i="105"/>
  <c r="E23" i="105"/>
  <c r="F23" i="105"/>
  <c r="C24" i="105"/>
  <c r="D24" i="105"/>
  <c r="E24" i="105"/>
  <c r="F24" i="105"/>
  <c r="C25" i="105"/>
  <c r="D25" i="105"/>
  <c r="E25" i="105"/>
  <c r="F25" i="105"/>
  <c r="C27" i="105"/>
  <c r="D27" i="105"/>
  <c r="E27" i="105"/>
  <c r="F27" i="105"/>
  <c r="C28" i="105"/>
  <c r="D28" i="105"/>
  <c r="E28" i="105"/>
  <c r="F28" i="105"/>
  <c r="C29" i="105"/>
  <c r="D29" i="105"/>
  <c r="E29" i="105"/>
  <c r="F29" i="105"/>
  <c r="C30" i="105"/>
  <c r="D30" i="105"/>
  <c r="E30" i="105"/>
  <c r="F30" i="105"/>
  <c r="C31" i="105"/>
  <c r="D31" i="105"/>
  <c r="E31" i="105"/>
  <c r="F31" i="105"/>
  <c r="D32" i="105"/>
  <c r="E32" i="105"/>
  <c r="F32" i="105"/>
  <c r="C33" i="105"/>
  <c r="D33" i="105"/>
  <c r="E33" i="105"/>
  <c r="F33" i="105"/>
  <c r="C35" i="105"/>
  <c r="D35" i="105"/>
  <c r="E35" i="105"/>
  <c r="F35" i="105"/>
  <c r="C37" i="105"/>
  <c r="D37" i="105"/>
  <c r="E37" i="105"/>
  <c r="F37" i="105"/>
  <c r="C38" i="105"/>
  <c r="D38" i="105"/>
  <c r="E38" i="105"/>
  <c r="F38" i="105"/>
  <c r="C39" i="105"/>
  <c r="D39" i="105"/>
  <c r="E39" i="105"/>
  <c r="F39" i="105"/>
  <c r="C40" i="105"/>
  <c r="D40" i="105"/>
  <c r="E40" i="105"/>
  <c r="F40" i="105"/>
  <c r="C41" i="105"/>
  <c r="D41" i="105"/>
  <c r="E41" i="105"/>
  <c r="F41" i="105"/>
  <c r="C42" i="105"/>
  <c r="D42" i="105"/>
  <c r="E42" i="105"/>
  <c r="F42" i="105"/>
  <c r="C43" i="105"/>
  <c r="D43" i="105"/>
  <c r="E43" i="105"/>
  <c r="F43" i="105"/>
  <c r="C44" i="105"/>
  <c r="D44" i="105"/>
  <c r="E44" i="105"/>
  <c r="F44" i="105"/>
  <c r="C45" i="105"/>
  <c r="D45" i="105"/>
  <c r="E45" i="105"/>
  <c r="F45" i="105"/>
  <c r="C46" i="105"/>
  <c r="D46" i="105"/>
  <c r="E46" i="105"/>
  <c r="F46" i="105"/>
  <c r="C47" i="105"/>
  <c r="D47" i="105"/>
  <c r="E47" i="105"/>
  <c r="F47" i="105"/>
  <c r="B47" i="105"/>
  <c r="B46" i="105"/>
  <c r="B45" i="105"/>
  <c r="B44" i="105"/>
  <c r="B43" i="105"/>
  <c r="B42" i="105"/>
  <c r="B41" i="105"/>
  <c r="B40" i="105"/>
  <c r="B39" i="105"/>
  <c r="B38" i="105"/>
  <c r="B37" i="105"/>
  <c r="B35" i="105"/>
  <c r="B33" i="105"/>
  <c r="B32" i="105"/>
  <c r="B31" i="105"/>
  <c r="B30" i="105"/>
  <c r="B29" i="105"/>
  <c r="B28" i="105"/>
  <c r="B27" i="105"/>
  <c r="B25" i="105"/>
  <c r="B24" i="105"/>
  <c r="B23" i="105"/>
  <c r="B22" i="105"/>
  <c r="B21" i="105"/>
  <c r="B19" i="105"/>
  <c r="B17" i="105"/>
  <c r="B16" i="105"/>
  <c r="B15" i="105"/>
  <c r="B13" i="105"/>
  <c r="B12" i="105"/>
  <c r="B11" i="105"/>
  <c r="B10" i="105"/>
  <c r="B8" i="105"/>
  <c r="B6" i="105"/>
  <c r="B5" i="105"/>
</calcChain>
</file>

<file path=xl/sharedStrings.xml><?xml version="1.0" encoding="utf-8"?>
<sst xmlns="http://schemas.openxmlformats.org/spreadsheetml/2006/main" count="6" uniqueCount="6">
  <si>
    <t>市　町　村　名</t>
    <rPh sb="0" eb="1">
      <t>シ</t>
    </rPh>
    <rPh sb="2" eb="3">
      <t>マチ</t>
    </rPh>
    <rPh sb="4" eb="5">
      <t>ムラ</t>
    </rPh>
    <rPh sb="6" eb="7">
      <t>メイ</t>
    </rPh>
    <phoneticPr fontId="20"/>
  </si>
  <si>
    <t>市町村コード</t>
    <rPh sb="0" eb="3">
      <t>シチョウソン</t>
    </rPh>
    <phoneticPr fontId="20"/>
  </si>
  <si>
    <t>所　　　在　　　地</t>
    <rPh sb="0" eb="1">
      <t>トコロ</t>
    </rPh>
    <rPh sb="4" eb="5">
      <t>ザイ</t>
    </rPh>
    <rPh sb="8" eb="9">
      <t>チ</t>
    </rPh>
    <phoneticPr fontId="20"/>
  </si>
  <si>
    <t>郵便番号</t>
    <rPh sb="0" eb="4">
      <t>ユウビンバンゴウ</t>
    </rPh>
    <phoneticPr fontId="20"/>
  </si>
  <si>
    <t>電話番号</t>
    <rPh sb="0" eb="2">
      <t>デンワ</t>
    </rPh>
    <rPh sb="2" eb="4">
      <t>バンゴウ</t>
    </rPh>
    <phoneticPr fontId="20"/>
  </si>
  <si>
    <t>29　市役所・町村役場所在地等一覧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</si>
</sst>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;\-#,##0;&quot;-&quot;"/>
    <numFmt numFmtId="179" formatCode="&quot;SFr.&quot;#,##0;[Red]&quot;SFr.&quot;\-#,##0"/>
  </numFmts>
  <fonts count="3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name val="明朝"/>
      <family val="1"/>
      <charset val="128"/>
    </font>
    <font>
      <sz val="12"/>
      <name val="HG丸ｺﾞｼｯｸM-PRO"/>
      <family val="3"/>
      <charset val="128"/>
    </font>
    <font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8" fontId="25" fillId="0" borderId="0" applyFill="0" applyBorder="0" applyAlignment="0"/>
    <xf numFmtId="0" fontId="26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179" fontId="6" fillId="0" borderId="0"/>
    <xf numFmtId="0" fontId="28" fillId="0" borderId="0"/>
    <xf numFmtId="4" fontId="26" fillId="0" borderId="0">
      <alignment horizontal="right"/>
    </xf>
    <xf numFmtId="4" fontId="29" fillId="0" borderId="0">
      <alignment horizontal="right"/>
    </xf>
    <xf numFmtId="0" fontId="30" fillId="0" borderId="0">
      <alignment horizontal="left"/>
    </xf>
    <xf numFmtId="0" fontId="31" fillId="0" borderId="0"/>
    <xf numFmtId="0" fontId="32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34" fillId="0" borderId="0"/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3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39">
    <xf numFmtId="0" fontId="0" fillId="0" borderId="0" xfId="0"/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22" fillId="0" borderId="20" xfId="0" applyFont="1" applyFill="1" applyBorder="1" applyAlignment="1">
      <alignment horizontal="distributed" vertical="center"/>
    </xf>
    <xf numFmtId="0" fontId="22" fillId="0" borderId="22" xfId="0" applyFont="1" applyFill="1" applyBorder="1" applyAlignment="1">
      <alignment horizontal="distributed" vertical="center"/>
    </xf>
    <xf numFmtId="0" fontId="22" fillId="0" borderId="16" xfId="0" applyFont="1" applyFill="1" applyBorder="1" applyAlignment="1">
      <alignment horizontal="distributed"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20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distributed" vertical="center"/>
    </xf>
    <xf numFmtId="0" fontId="22" fillId="0" borderId="15" xfId="0" applyFont="1" applyFill="1" applyBorder="1" applyAlignment="1">
      <alignment horizontal="distributed" vertical="center"/>
    </xf>
    <xf numFmtId="0" fontId="22" fillId="0" borderId="25" xfId="0" applyFont="1" applyFill="1" applyBorder="1" applyAlignment="1">
      <alignment horizontal="distributed" vertical="center"/>
    </xf>
    <xf numFmtId="0" fontId="22" fillId="0" borderId="26" xfId="0" applyFont="1" applyFill="1" applyBorder="1" applyAlignment="1">
      <alignment horizontal="distributed" vertical="center"/>
    </xf>
    <xf numFmtId="0" fontId="22" fillId="0" borderId="26" xfId="0" applyFont="1" applyFill="1" applyBorder="1" applyAlignment="1">
      <alignment horizontal="left" vertical="center"/>
    </xf>
    <xf numFmtId="0" fontId="22" fillId="0" borderId="24" xfId="0" applyFont="1" applyFill="1" applyBorder="1" applyAlignment="1">
      <alignment horizontal="distributed" vertical="center"/>
    </xf>
    <xf numFmtId="0" fontId="22" fillId="0" borderId="28" xfId="0" applyFont="1" applyFill="1" applyBorder="1" applyAlignment="1">
      <alignment horizontal="distributed" vertical="center"/>
    </xf>
    <xf numFmtId="0" fontId="22" fillId="0" borderId="28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distributed" vertical="center"/>
    </xf>
    <xf numFmtId="0" fontId="22" fillId="0" borderId="29" xfId="0" applyFont="1" applyFill="1" applyBorder="1" applyAlignment="1">
      <alignment horizontal="distributed" vertical="center"/>
    </xf>
    <xf numFmtId="0" fontId="22" fillId="0" borderId="29" xfId="0" applyFont="1" applyFill="1" applyBorder="1" applyAlignment="1">
      <alignment horizontal="left" vertical="center"/>
    </xf>
    <xf numFmtId="0" fontId="22" fillId="0" borderId="27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center"/>
    </xf>
    <xf numFmtId="0" fontId="23" fillId="0" borderId="12" xfId="0" quotePrefix="1" applyFont="1" applyFill="1" applyBorder="1" applyAlignment="1">
      <alignment horizontal="right"/>
    </xf>
    <xf numFmtId="0" fontId="23" fillId="0" borderId="12" xfId="0" applyFont="1" applyFill="1" applyBorder="1" applyAlignment="1">
      <alignment horizontal="right"/>
    </xf>
  </cellXfs>
  <cellStyles count="8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 - Style1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パーセント 2" xfId="73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桁区切り [0.00] 2" xfId="74"/>
    <cellStyle name="桁区切り 2" xfId="44"/>
    <cellStyle name="桁区切り 2 2" xfId="75"/>
    <cellStyle name="桁区切り 3" xfId="45"/>
    <cellStyle name="桁区切り 4" xfId="46"/>
    <cellStyle name="桁区切り 4 2" xfId="77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10" xfId="55"/>
    <cellStyle name="標準 11" xfId="56"/>
    <cellStyle name="標準 12" xfId="57"/>
    <cellStyle name="標準 13" xfId="58"/>
    <cellStyle name="標準 14" xfId="59"/>
    <cellStyle name="標準 15" xfId="60"/>
    <cellStyle name="標準 16" xfId="61"/>
    <cellStyle name="標準 17" xfId="62"/>
    <cellStyle name="標準 18" xfId="78"/>
    <cellStyle name="標準 19" xfId="79"/>
    <cellStyle name="標準 2" xfId="63"/>
    <cellStyle name="標準 2 2" xfId="82"/>
    <cellStyle name="標準 20" xfId="80"/>
    <cellStyle name="標準 21" xfId="81"/>
    <cellStyle name="標準 3" xfId="64"/>
    <cellStyle name="標準 3 2" xfId="76"/>
    <cellStyle name="標準 4" xfId="65"/>
    <cellStyle name="標準 5" xfId="66"/>
    <cellStyle name="標準 6" xfId="67"/>
    <cellStyle name="標準 7" xfId="68"/>
    <cellStyle name="標準 8" xfId="69"/>
    <cellStyle name="標準 9" xfId="70"/>
    <cellStyle name="未定義" xfId="71"/>
    <cellStyle name="良い" xfId="7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9&#24120;&#32207;&#24066;&#65288;&#34892;&#36001;&#25919;&#38306;&#20418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0&#24120;&#38520;&#22826;&#30000;&#24066;&#65288;&#34892;&#36001;&#25919;&#38306;&#20418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1&#39640;&#33833;&#24066;&#65288;&#34892;&#36001;&#25919;&#38306;&#20418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2&#21271;&#33576;&#22478;&#24066;&#65288;&#34892;&#36001;&#25919;&#38306;&#20418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3&#31520;&#38291;&#24066;&#65288;&#34892;&#36001;&#25919;&#38306;&#20418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4&#21462;&#25163;&#24066;&#65288;&#34892;&#36001;&#25919;&#38306;&#20418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5&#29275;&#20037;&#24066;&#65288;&#34892;&#36001;&#25919;&#38306;&#20418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6&#12388;&#12367;&#12400;&#24066;&#65288;&#34892;&#36001;&#25919;&#38306;&#20418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7&#12402;&#12383;&#12385;&#12394;&#12363;&#24066;&#65288;&#34892;&#36001;&#25919;&#38306;&#20418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8&#40575;&#23947;&#24066;&#65288;&#34892;&#36001;&#25919;&#38306;&#2041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1&#27700;&#25144;&#24066;&#65288;&#34892;&#36001;&#25919;&#38306;&#20418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19&#28526;&#26469;&#24066;&#65288;&#34892;&#36001;&#25919;&#38306;&#20418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0&#23432;&#35895;&#24066;&#65288;&#34892;&#36001;&#25919;&#38306;&#20418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1&#24120;&#38520;&#22823;&#23470;&#24066;&#65288;&#34892;&#36001;&#25919;&#38306;&#20418;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2&#37027;&#29634;&#24066;&#65288;&#34892;&#36001;&#25919;&#38306;&#20418;&#6528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3&#31569;&#35199;&#24066;&#65288;&#34892;&#36001;&#25919;&#38306;&#20418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4&#22338;&#26481;&#24066;&#65288;&#34892;&#36001;&#25919;&#38306;&#20418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5&#31282;&#25975;&#24066;&#65288;&#34892;&#36001;&#25919;&#38306;&#20418;&#6528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6&#12363;&#12377;&#12415;&#12364;&#12358;&#12425;&#24066;&#65288;&#34892;&#36001;&#25919;&#38306;&#20418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7&#26716;&#24029;&#24066;&#65288;&#34892;&#36001;&#25919;&#38306;&#20418;&#65289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8&#31070;&#26646;&#24066;&#65288;&#34892;&#36001;&#25919;&#38306;&#2041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2&#26085;&#31435;&#24066;&#65288;&#34892;&#36001;&#25919;&#38306;&#20418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29&#34892;&#26041;&#24066;&#65288;&#34892;&#36001;&#25919;&#38306;&#20418;&#65289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0&#37502;&#30000;&#24066;&#65288;&#34892;&#36001;&#25919;&#38306;&#20418;&#65289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1&#12388;&#12367;&#12400;&#12415;&#12425;&#12356;&#24066;&#65288;&#34892;&#36001;&#25919;&#38306;&#20418;&#65289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2&#23567;&#32654;&#29577;&#24066;&#65288;&#34892;&#36001;&#25919;&#38306;&#20418;&#65289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3&#33576;&#22478;&#30010;&#65288;&#34892;&#36001;&#25919;&#38306;&#20418;&#65289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4&#22823;&#27927;&#30010;&#65288;&#34892;&#36001;&#25919;&#38306;&#20418;&#6528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5&#22478;&#37324;&#30010;&#65288;&#34892;&#36001;&#25919;&#38306;&#20418;&#6528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6&#26481;&#28023;&#26449;&#65288;&#34892;&#36001;&#25919;&#38306;&#20418;&#65289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7&#22823;&#23376;&#30010;&#65288;&#34892;&#36001;&#25919;&#38306;&#20418;&#65289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8&#32654;&#28006;&#26449;&#65288;&#34892;&#36001;&#25919;&#38306;&#20418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3&#22303;&#28006;&#24066;&#65288;&#34892;&#36001;&#25919;&#38306;&#20418;&#65289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39&#38463;&#35211;&#30010;&#65288;&#34892;&#36001;&#25919;&#38306;&#20418;&#65289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0&#27827;&#20869;&#30010;&#65288;&#34892;&#36001;&#25919;&#38306;&#20418;&#65289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1&#20843;&#21315;&#20195;&#30010;&#65288;&#34892;&#36001;&#25919;&#38306;&#20418;&#65289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2&#20116;&#38686;&#30010;&#65288;&#34892;&#36001;&#25919;&#38306;&#20418;&#65289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3&#22659;&#30010;&#65288;&#34892;&#36001;&#25919;&#38306;&#20418;&#65289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44&#21033;&#26681;&#30010;&#65288;&#34892;&#36001;&#25919;&#38306;&#20418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4&#21476;&#27827;&#24066;&#65288;&#34892;&#36001;&#25919;&#38306;&#2041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5&#30707;&#23713;&#24066;&#65288;&#34892;&#36001;&#25919;&#38306;&#2041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6&#32080;&#22478;&#24066;&#65288;&#34892;&#36001;&#25919;&#38306;&#20418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7&#40845;&#12465;&#23822;&#24066;&#65288;&#34892;&#36001;&#25919;&#38306;&#20418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1&#21508;&#24066;&#30010;&#26449;\02&#34892;&#36001;&#25919;&#38306;&#20418;&#35519;&#26619;&#31080;\08&#19979;&#22971;&#24066;&#65288;&#34892;&#36001;&#25919;&#38306;&#2041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14">
          <cell r="D14" t="str">
            <v>交通安全　非核平和　飲酒運転追放</v>
          </cell>
        </row>
      </sheetData>
      <sheetData sheetId="4">
        <row r="14">
          <cell r="E14" t="str">
            <v>サクラ</v>
          </cell>
        </row>
      </sheetData>
      <sheetData sheetId="5">
        <row r="17">
          <cell r="D17">
            <v>22</v>
          </cell>
        </row>
      </sheetData>
      <sheetData sheetId="6">
        <row r="22">
          <cell r="C22" t="str">
            <v>870</v>
          </cell>
        </row>
      </sheetData>
      <sheetData sheetId="7"/>
      <sheetData sheetId="8"/>
      <sheetData sheetId="9">
        <row r="14">
          <cell r="B14" t="str">
            <v>常総市</v>
          </cell>
          <cell r="C14" t="str">
            <v>082112</v>
          </cell>
          <cell r="D14" t="str">
            <v>常総市水海道諏訪町3222番地3</v>
          </cell>
          <cell r="E14" t="str">
            <v>303-8501</v>
          </cell>
          <cell r="F14" t="str">
            <v>0297(23)2111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8">
          <cell r="E18" t="str">
            <v>秋田市</v>
          </cell>
        </row>
      </sheetData>
      <sheetData sheetId="2">
        <row r="14">
          <cell r="E14" t="str">
            <v>浙江省余姚市</v>
          </cell>
        </row>
      </sheetData>
      <sheetData sheetId="3">
        <row r="15">
          <cell r="D15" t="str">
            <v>交通安全　核兵器廃絶平和</v>
          </cell>
        </row>
      </sheetData>
      <sheetData sheetId="4">
        <row r="15">
          <cell r="E15" t="str">
            <v>やまぶき</v>
          </cell>
        </row>
      </sheetData>
      <sheetData sheetId="5">
        <row r="18">
          <cell r="D18">
            <v>20</v>
          </cell>
        </row>
      </sheetData>
      <sheetData sheetId="6">
        <row r="23">
          <cell r="C23" t="str">
            <v>885</v>
          </cell>
        </row>
      </sheetData>
      <sheetData sheetId="7">
        <row r="11">
          <cell r="C11" t="str">
            <v>常陸太田市</v>
          </cell>
        </row>
      </sheetData>
      <sheetData sheetId="8"/>
      <sheetData sheetId="9">
        <row r="15">
          <cell r="B15" t="str">
            <v>常陸太田市</v>
          </cell>
          <cell r="C15" t="str">
            <v>082121</v>
          </cell>
          <cell r="D15" t="str">
            <v>常陸太田市金井町3690番地</v>
          </cell>
          <cell r="E15" t="str">
            <v>313-8611</v>
          </cell>
          <cell r="F15" t="str">
            <v>0294(72)3111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2">
          <cell r="E22" t="str">
            <v>新庄市</v>
          </cell>
        </row>
      </sheetData>
      <sheetData sheetId="2"/>
      <sheetData sheetId="3">
        <row r="16">
          <cell r="D16" t="str">
            <v>交通安全　核兵器廃絶平和　青色申告　納期内納税完納推進　ゆとり　環境都市　地産地消推進  生涯現役</v>
          </cell>
        </row>
      </sheetData>
      <sheetData sheetId="4">
        <row r="16">
          <cell r="E16" t="str">
            <v>はぎ</v>
          </cell>
        </row>
      </sheetData>
      <sheetData sheetId="5">
        <row r="19">
          <cell r="D19">
            <v>16</v>
          </cell>
        </row>
      </sheetData>
      <sheetData sheetId="6">
        <row r="24">
          <cell r="C24" t="str">
            <v>845</v>
          </cell>
        </row>
      </sheetData>
      <sheetData sheetId="7"/>
      <sheetData sheetId="8"/>
      <sheetData sheetId="9">
        <row r="16">
          <cell r="B16" t="str">
            <v>高萩市</v>
          </cell>
          <cell r="C16" t="str">
            <v>082147</v>
          </cell>
          <cell r="D16" t="str">
            <v>高萩市本町一丁目100番地1</v>
          </cell>
          <cell r="E16" t="str">
            <v>318-8511</v>
          </cell>
          <cell r="F16" t="str">
            <v>0293(23)2111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4">
          <cell r="E24" t="str">
            <v>中野市</v>
          </cell>
        </row>
      </sheetData>
      <sheetData sheetId="2">
        <row r="15">
          <cell r="E15" t="str">
            <v>ワイロア地区</v>
          </cell>
        </row>
      </sheetData>
      <sheetData sheetId="3">
        <row r="17">
          <cell r="D17" t="str">
            <v>交通安全　核兵器廃絶平和　ゆとりある生活</v>
          </cell>
        </row>
      </sheetData>
      <sheetData sheetId="4">
        <row r="17">
          <cell r="E17" t="str">
            <v>シャクナゲ</v>
          </cell>
        </row>
      </sheetData>
      <sheetData sheetId="5">
        <row r="20">
          <cell r="D20">
            <v>19</v>
          </cell>
        </row>
      </sheetData>
      <sheetData sheetId="6">
        <row r="25">
          <cell r="C25" t="str">
            <v>870</v>
          </cell>
        </row>
      </sheetData>
      <sheetData sheetId="7"/>
      <sheetData sheetId="8"/>
      <sheetData sheetId="9">
        <row r="17">
          <cell r="B17" t="str">
            <v>北茨城市</v>
          </cell>
          <cell r="C17" t="str">
            <v>082155</v>
          </cell>
          <cell r="D17" t="str">
            <v>北茨城市磯原町磯原1630番地</v>
          </cell>
          <cell r="E17" t="str">
            <v>319-1592</v>
          </cell>
          <cell r="F17" t="str">
            <v>0293(43)1111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25">
          <cell r="E25" t="str">
            <v>矢板市</v>
          </cell>
        </row>
      </sheetData>
      <sheetData sheetId="2"/>
      <sheetData sheetId="3">
        <row r="18">
          <cell r="D18" t="str">
            <v>非核平和　健康都市</v>
          </cell>
        </row>
      </sheetData>
      <sheetData sheetId="4">
        <row r="18">
          <cell r="E18" t="str">
            <v>きく</v>
          </cell>
        </row>
      </sheetData>
      <sheetData sheetId="5">
        <row r="21">
          <cell r="D21">
            <v>22</v>
          </cell>
        </row>
      </sheetData>
      <sheetData sheetId="6">
        <row r="27">
          <cell r="C27" t="str">
            <v>900</v>
          </cell>
        </row>
      </sheetData>
      <sheetData sheetId="7">
        <row r="10">
          <cell r="C10" t="str">
            <v>笠間市</v>
          </cell>
        </row>
      </sheetData>
      <sheetData sheetId="8"/>
      <sheetData sheetId="9">
        <row r="18">
          <cell r="B18" t="str">
            <v>笠間市</v>
          </cell>
          <cell r="C18" t="str">
            <v>082163</v>
          </cell>
          <cell r="D18" t="str">
            <v>笠間市中央三丁目2番1号</v>
          </cell>
          <cell r="E18" t="str">
            <v>309-1792</v>
          </cell>
          <cell r="F18" t="str">
            <v>0296(77)1101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0">
          <cell r="E30" t="str">
            <v>みなかみ町</v>
          </cell>
        </row>
      </sheetData>
      <sheetData sheetId="2">
        <row r="16">
          <cell r="E16" t="str">
            <v>カリフォルニア州ユーバ市</v>
          </cell>
        </row>
      </sheetData>
      <sheetData sheetId="3">
        <row r="19">
          <cell r="D19" t="str">
            <v>交通安全　暴力追放　自主納税　青少年健全育成　非核兵器平和　健康づくり　交通事故防止モデル　暴走族追放</v>
          </cell>
        </row>
      </sheetData>
      <sheetData sheetId="4">
        <row r="19">
          <cell r="E19" t="str">
            <v>ツツジ・フジ</v>
          </cell>
        </row>
      </sheetData>
      <sheetData sheetId="5">
        <row r="22">
          <cell r="D22">
            <v>24</v>
          </cell>
        </row>
      </sheetData>
      <sheetData sheetId="6">
        <row r="28">
          <cell r="C28" t="str">
            <v>876</v>
          </cell>
        </row>
      </sheetData>
      <sheetData sheetId="7"/>
      <sheetData sheetId="8"/>
      <sheetData sheetId="9">
        <row r="19">
          <cell r="B19" t="str">
            <v>取手市</v>
          </cell>
          <cell r="C19" t="str">
            <v>082171</v>
          </cell>
          <cell r="D19" t="str">
            <v>取手市寺田5139番地</v>
          </cell>
          <cell r="E19" t="str">
            <v>302-8585</v>
          </cell>
          <cell r="F19" t="str">
            <v>0297(74)2141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1">
          <cell r="E31" t="str">
            <v>色麻町</v>
          </cell>
        </row>
      </sheetData>
      <sheetData sheetId="2">
        <row r="18">
          <cell r="E18" t="str">
            <v>ユーコン準州ホワイトホース市</v>
          </cell>
        </row>
      </sheetData>
      <sheetData sheetId="3">
        <row r="20">
          <cell r="D20" t="str">
            <v>交通安全　青色申告　非核平和　暴走族追放　飲酒運転追放　暴力追放　環境保全　けん銃追放　スポーツ健康　男女共同参画</v>
          </cell>
        </row>
      </sheetData>
      <sheetData sheetId="4">
        <row r="20">
          <cell r="E20" t="str">
            <v>きく</v>
          </cell>
        </row>
      </sheetData>
      <sheetData sheetId="5">
        <row r="23">
          <cell r="D23">
            <v>22</v>
          </cell>
        </row>
      </sheetData>
      <sheetData sheetId="6">
        <row r="30">
          <cell r="C30" t="str">
            <v>880</v>
          </cell>
        </row>
      </sheetData>
      <sheetData sheetId="7"/>
      <sheetData sheetId="8"/>
      <sheetData sheetId="9">
        <row r="20">
          <cell r="B20" t="str">
            <v>牛久市</v>
          </cell>
          <cell r="C20" t="str">
            <v>082198</v>
          </cell>
          <cell r="D20" t="str">
            <v>牛久市中央三丁目15番地1</v>
          </cell>
          <cell r="E20" t="str">
            <v>300-1292</v>
          </cell>
          <cell r="F20" t="str">
            <v>029(873)2111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3">
          <cell r="E33" t="str">
            <v>荒川区</v>
          </cell>
        </row>
      </sheetData>
      <sheetData sheetId="2">
        <row r="21">
          <cell r="E21" t="str">
            <v>マサチューセッツ州ケンブリッジ市</v>
          </cell>
        </row>
      </sheetData>
      <sheetData sheetId="3">
        <row r="21">
          <cell r="D21" t="str">
            <v>非核平和　交通安全　福祉都市　男女共同参画  暴走族追放</v>
          </cell>
        </row>
      </sheetData>
      <sheetData sheetId="4">
        <row r="21">
          <cell r="E21" t="str">
            <v>ホシザキユキノシタ</v>
          </cell>
        </row>
      </sheetData>
      <sheetData sheetId="5">
        <row r="24">
          <cell r="D24">
            <v>28</v>
          </cell>
        </row>
      </sheetData>
      <sheetData sheetId="6">
        <row r="31">
          <cell r="C31" t="str">
            <v>927</v>
          </cell>
        </row>
      </sheetData>
      <sheetData sheetId="7">
        <row r="14">
          <cell r="C14" t="str">
            <v>つくば市</v>
          </cell>
        </row>
      </sheetData>
      <sheetData sheetId="8"/>
      <sheetData sheetId="9">
        <row r="21">
          <cell r="B21" t="str">
            <v>つくば市</v>
          </cell>
          <cell r="C21" t="str">
            <v>082201</v>
          </cell>
          <cell r="D21" t="str">
            <v>つくば市研究学園一丁目1番地1</v>
          </cell>
          <cell r="E21" t="str">
            <v>305-8555</v>
          </cell>
          <cell r="F21" t="str">
            <v>029(883)1111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5">
          <cell r="E35" t="str">
            <v>石巻市</v>
          </cell>
        </row>
      </sheetData>
      <sheetData sheetId="2"/>
      <sheetData sheetId="3">
        <row r="22">
          <cell r="D22" t="str">
            <v>核兵器廃絶平和</v>
          </cell>
        </row>
      </sheetData>
      <sheetData sheetId="4">
        <row r="22">
          <cell r="E22" t="str">
            <v>はまぎく</v>
          </cell>
        </row>
      </sheetData>
      <sheetData sheetId="5">
        <row r="25">
          <cell r="D25">
            <v>25</v>
          </cell>
        </row>
      </sheetData>
      <sheetData sheetId="6">
        <row r="32">
          <cell r="C32" t="str">
            <v>963</v>
          </cell>
        </row>
      </sheetData>
      <sheetData sheetId="7"/>
      <sheetData sheetId="8"/>
      <sheetData sheetId="9">
        <row r="22">
          <cell r="B22" t="str">
            <v>ひたちなか市</v>
          </cell>
          <cell r="C22" t="str">
            <v>082210</v>
          </cell>
          <cell r="D22" t="str">
            <v>ひたちなか市東石川2丁目10番1号</v>
          </cell>
          <cell r="E22" t="str">
            <v>312-8501</v>
          </cell>
          <cell r="F22" t="str">
            <v>029(273)0111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26">
          <cell r="E26" t="str">
            <v>江蘇省塩城市</v>
          </cell>
        </row>
      </sheetData>
      <sheetData sheetId="3">
        <row r="23">
          <cell r="D23" t="str">
            <v>非核平和　ゆとり　環境　青色申告　福祉都市　交通安全　期限内完納 暴力追放　シートベルト着用　飲酒運転追放</v>
          </cell>
        </row>
      </sheetData>
      <sheetData sheetId="4">
        <row r="23">
          <cell r="E23" t="str">
            <v>はまなす</v>
          </cell>
        </row>
      </sheetData>
      <sheetData sheetId="5">
        <row r="26">
          <cell r="D26">
            <v>22</v>
          </cell>
        </row>
      </sheetData>
      <sheetData sheetId="6">
        <row r="33">
          <cell r="C33" t="str">
            <v>836</v>
          </cell>
        </row>
      </sheetData>
      <sheetData sheetId="7"/>
      <sheetData sheetId="8"/>
      <sheetData sheetId="9">
        <row r="23">
          <cell r="B23" t="str">
            <v>鹿嶋市</v>
          </cell>
          <cell r="C23" t="str">
            <v>082228</v>
          </cell>
          <cell r="D23" t="str">
            <v>鹿嶋市大字平井1187番地1</v>
          </cell>
          <cell r="E23" t="str">
            <v>314-8655</v>
          </cell>
          <cell r="F23" t="str">
            <v>0299(82)2911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">
          <cell r="L3" t="str">
            <v>（平成29年４月１日現在）</v>
          </cell>
        </row>
      </sheetData>
      <sheetData sheetId="2">
        <row r="3">
          <cell r="J3" t="str">
            <v>（平成29年4月1日現在）</v>
          </cell>
        </row>
      </sheetData>
      <sheetData sheetId="3">
        <row r="3">
          <cell r="I3" t="str">
            <v>(平成29年4月1日現在)</v>
          </cell>
        </row>
      </sheetData>
      <sheetData sheetId="4">
        <row r="4">
          <cell r="G4" t="str">
            <v>　（平成29年4月1日現在）</v>
          </cell>
        </row>
      </sheetData>
      <sheetData sheetId="5">
        <row r="9">
          <cell r="D9">
            <v>28</v>
          </cell>
        </row>
      </sheetData>
      <sheetData sheetId="6">
        <row r="3">
          <cell r="K3" t="str">
            <v>（平成29年4月1日現在)(単位：千円）</v>
          </cell>
        </row>
      </sheetData>
      <sheetData sheetId="7">
        <row r="3">
          <cell r="Q3" t="str">
            <v>（平成29年4月1日現在）</v>
          </cell>
        </row>
      </sheetData>
      <sheetData sheetId="8"/>
      <sheetData sheetId="9">
        <row r="4">
          <cell r="E4" t="str">
            <v>（平成29年4月1日現在）</v>
          </cell>
        </row>
        <row r="6">
          <cell r="B6" t="str">
            <v>水戸市</v>
          </cell>
          <cell r="C6" t="str">
            <v>082015</v>
          </cell>
          <cell r="D6" t="str">
            <v>水戸市中央一丁目4番1号</v>
          </cell>
          <cell r="E6" t="str">
            <v>310-8610</v>
          </cell>
          <cell r="F6" t="str">
            <v>029(224)1111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24">
          <cell r="D24" t="str">
            <v>交通安全　青色申告　非核都市　男女共同参画都市　振替納税推進　廃棄物持ち込み反対 暴力追放　飲酒運転撲滅　健康都市</v>
          </cell>
        </row>
      </sheetData>
      <sheetData sheetId="4">
        <row r="24">
          <cell r="E24" t="str">
            <v>あやめ</v>
          </cell>
        </row>
      </sheetData>
      <sheetData sheetId="5">
        <row r="27">
          <cell r="D27">
            <v>16</v>
          </cell>
        </row>
      </sheetData>
      <sheetData sheetId="6">
        <row r="35">
          <cell r="C35" t="str">
            <v>784</v>
          </cell>
        </row>
      </sheetData>
      <sheetData sheetId="7"/>
      <sheetData sheetId="8"/>
      <sheetData sheetId="9">
        <row r="24">
          <cell r="B24" t="str">
            <v>潮来市</v>
          </cell>
          <cell r="C24" t="str">
            <v>082236</v>
          </cell>
          <cell r="D24" t="str">
            <v>潮来市辻626番地</v>
          </cell>
          <cell r="E24" t="str">
            <v>311-2493</v>
          </cell>
          <cell r="F24" t="str">
            <v>0299(63)1111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28">
          <cell r="E28" t="str">
            <v>バイエルン州マインブルク市</v>
          </cell>
        </row>
      </sheetData>
      <sheetData sheetId="3">
        <row r="25">
          <cell r="D25" t="str">
            <v>交通安全　青色申告　非核平和　明るくきれいな選挙推進の町　男女共同参画都市　暴力追放</v>
          </cell>
        </row>
      </sheetData>
      <sheetData sheetId="4">
        <row r="25">
          <cell r="E25" t="str">
            <v>山百合</v>
          </cell>
        </row>
      </sheetData>
      <sheetData sheetId="5">
        <row r="28">
          <cell r="D28">
            <v>20</v>
          </cell>
        </row>
      </sheetData>
      <sheetData sheetId="6">
        <row r="37">
          <cell r="C37" t="str">
            <v>800</v>
          </cell>
        </row>
      </sheetData>
      <sheetData sheetId="7"/>
      <sheetData sheetId="8"/>
      <sheetData sheetId="9">
        <row r="25">
          <cell r="B25" t="str">
            <v>守谷市</v>
          </cell>
          <cell r="C25" t="str">
            <v>082244</v>
          </cell>
          <cell r="D25" t="str">
            <v>守谷市大柏950番地の1</v>
          </cell>
          <cell r="E25" t="str">
            <v>302-0198</v>
          </cell>
          <cell r="F25" t="str">
            <v>0297(45)1111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7">
          <cell r="E37" t="str">
            <v>大館市</v>
          </cell>
        </row>
      </sheetData>
      <sheetData sheetId="2"/>
      <sheetData sheetId="3">
        <row r="26">
          <cell r="D26" t="str">
            <v>核兵器廃絶平和都市　環境にやさしいまち　福祉と健康のまち　覚せい剤等薬物乱用のないまち　租税完納推進のまち
ゆとりある安心・快適なまち　郷育立市宣言</v>
          </cell>
        </row>
      </sheetData>
      <sheetData sheetId="4">
        <row r="26">
          <cell r="E26" t="str">
            <v>ばら</v>
          </cell>
        </row>
      </sheetData>
      <sheetData sheetId="5">
        <row r="29">
          <cell r="D29">
            <v>20</v>
          </cell>
        </row>
      </sheetData>
      <sheetData sheetId="6">
        <row r="39">
          <cell r="C39">
            <v>820</v>
          </cell>
        </row>
      </sheetData>
      <sheetData sheetId="7"/>
      <sheetData sheetId="8"/>
      <sheetData sheetId="9">
        <row r="26">
          <cell r="B26" t="str">
            <v>常陸大宮市</v>
          </cell>
          <cell r="C26" t="str">
            <v>082252</v>
          </cell>
          <cell r="D26" t="str">
            <v>常陸大宮市中富町3135番地の6</v>
          </cell>
          <cell r="E26" t="str">
            <v>319-2292</v>
          </cell>
          <cell r="F26" t="str">
            <v>0295(52)1111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8">
          <cell r="E38" t="str">
            <v>横手市</v>
          </cell>
        </row>
      </sheetData>
      <sheetData sheetId="2">
        <row r="30">
          <cell r="E30" t="str">
            <v>テネシー州オークリッジ市</v>
          </cell>
        </row>
      </sheetData>
      <sheetData sheetId="3">
        <row r="27">
          <cell r="D27" t="str">
            <v>核兵器廃絶・平和市宣言　福祉の市宣言　青少年健全育成のまち宣言</v>
          </cell>
        </row>
      </sheetData>
      <sheetData sheetId="4">
        <row r="27">
          <cell r="E27" t="str">
            <v>ひまわり</v>
          </cell>
        </row>
      </sheetData>
      <sheetData sheetId="5">
        <row r="30">
          <cell r="D30">
            <v>18</v>
          </cell>
        </row>
      </sheetData>
      <sheetData sheetId="6">
        <row r="41">
          <cell r="C41" t="str">
            <v>841</v>
          </cell>
        </row>
      </sheetData>
      <sheetData sheetId="7"/>
      <sheetData sheetId="8"/>
      <sheetData sheetId="9">
        <row r="27">
          <cell r="B27" t="str">
            <v>那珂市</v>
          </cell>
          <cell r="C27" t="str">
            <v>082261</v>
          </cell>
          <cell r="D27" t="str">
            <v>那珂市福田1819番地5</v>
          </cell>
          <cell r="E27" t="str">
            <v>311-0192</v>
          </cell>
          <cell r="F27" t="str">
            <v>029(298)1111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39">
          <cell r="E39" t="str">
            <v>高梁市</v>
          </cell>
        </row>
      </sheetData>
      <sheetData sheetId="2"/>
      <sheetData sheetId="3">
        <row r="28">
          <cell r="D28" t="str">
            <v>非核平和都市宣言　男女共同参画都市宣言</v>
          </cell>
        </row>
      </sheetData>
      <sheetData sheetId="4">
        <row r="28">
          <cell r="E28" t="str">
            <v>なしのはな・コスモス</v>
          </cell>
        </row>
      </sheetData>
      <sheetData sheetId="5">
        <row r="31">
          <cell r="D31">
            <v>24</v>
          </cell>
        </row>
      </sheetData>
      <sheetData sheetId="6">
        <row r="42">
          <cell r="C42" t="str">
            <v>957</v>
          </cell>
        </row>
      </sheetData>
      <sheetData sheetId="7"/>
      <sheetData sheetId="8"/>
      <sheetData sheetId="9">
        <row r="28">
          <cell r="B28" t="str">
            <v>筑西市</v>
          </cell>
          <cell r="C28" t="str">
            <v>082279</v>
          </cell>
          <cell r="D28" t="str">
            <v>筑西市丙360番地</v>
          </cell>
          <cell r="E28" t="str">
            <v>308-8616</v>
          </cell>
          <cell r="F28" t="str">
            <v>0296(24)2111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1">
          <cell r="E31" t="str">
            <v>アーカンソー州パインブラフ市</v>
          </cell>
        </row>
      </sheetData>
      <sheetData sheetId="3">
        <row r="29">
          <cell r="D29" t="str">
            <v>交通安全　スポーツ健康　非核平和　青色申告・期限内納税　環境　飲酒・暴走運転追放</v>
          </cell>
        </row>
      </sheetData>
      <sheetData sheetId="4">
        <row r="29">
          <cell r="E29" t="str">
            <v>チャノハナ</v>
          </cell>
        </row>
      </sheetData>
      <sheetData sheetId="5">
        <row r="32">
          <cell r="D32">
            <v>20</v>
          </cell>
        </row>
      </sheetData>
      <sheetData sheetId="6">
        <row r="44">
          <cell r="C44" t="str">
            <v>810</v>
          </cell>
        </row>
      </sheetData>
      <sheetData sheetId="7"/>
      <sheetData sheetId="8"/>
      <sheetData sheetId="9">
        <row r="29">
          <cell r="B29" t="str">
            <v>坂東市</v>
          </cell>
          <cell r="C29" t="str">
            <v>082287</v>
          </cell>
          <cell r="D29" t="str">
            <v>坂東市岩井4365番地</v>
          </cell>
          <cell r="E29" t="str">
            <v>306-0692</v>
          </cell>
          <cell r="F29" t="str">
            <v>0297(35)2121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3">
          <cell r="E33" t="str">
            <v>ブリティッシュコロンビア州サーモンアーム市</v>
          </cell>
        </row>
      </sheetData>
      <sheetData sheetId="3">
        <row r="30">
          <cell r="D30" t="str">
            <v>核兵器廃絶平和</v>
          </cell>
        </row>
      </sheetData>
      <sheetData sheetId="4">
        <row r="30">
          <cell r="E30" t="str">
            <v>きく</v>
          </cell>
        </row>
      </sheetData>
      <sheetData sheetId="5">
        <row r="33">
          <cell r="D33">
            <v>20</v>
          </cell>
        </row>
      </sheetData>
      <sheetData sheetId="6">
        <row r="46">
          <cell r="C46" t="str">
            <v>780</v>
          </cell>
        </row>
      </sheetData>
      <sheetData sheetId="7">
        <row r="12">
          <cell r="C12" t="str">
            <v>稲敷市</v>
          </cell>
        </row>
      </sheetData>
      <sheetData sheetId="8"/>
      <sheetData sheetId="9">
        <row r="30">
          <cell r="B30" t="str">
            <v>稲敷市</v>
          </cell>
          <cell r="C30" t="str">
            <v>082295</v>
          </cell>
          <cell r="D30" t="str">
            <v>稲敷市犬塚1570番地1</v>
          </cell>
          <cell r="E30" t="str">
            <v>300-0595</v>
          </cell>
          <cell r="F30" t="str">
            <v>029(892)2000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31">
          <cell r="D31" t="str">
            <v>交通安全　青色申告・納期内納税完納　青少年を覚せい剤等薬物乱用から守る街　飲酒運転根絶　非核脱原発　健康まちづくり宣言</v>
          </cell>
        </row>
      </sheetData>
      <sheetData sheetId="4">
        <row r="31">
          <cell r="E31" t="str">
            <v>あじさい</v>
          </cell>
        </row>
      </sheetData>
      <sheetData sheetId="5">
        <row r="34">
          <cell r="D34">
            <v>16</v>
          </cell>
        </row>
      </sheetData>
      <sheetData sheetId="6">
        <row r="49">
          <cell r="C49">
            <v>779</v>
          </cell>
        </row>
      </sheetData>
      <sheetData sheetId="7"/>
      <sheetData sheetId="8"/>
      <sheetData sheetId="9">
        <row r="31">
          <cell r="B31" t="str">
            <v>かすみがうら市</v>
          </cell>
          <cell r="C31" t="str">
            <v>082309</v>
          </cell>
          <cell r="D31" t="str">
            <v>かすみがうら市上土田461番地</v>
          </cell>
          <cell r="E31" t="str">
            <v>315-8512</v>
          </cell>
          <cell r="F31" t="str">
            <v>0299(59)2111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4">
          <cell r="E34" t="str">
            <v>シリストラ市</v>
          </cell>
        </row>
      </sheetData>
      <sheetData sheetId="3">
        <row r="32">
          <cell r="D32" t="str">
            <v>非核平和</v>
          </cell>
        </row>
      </sheetData>
      <sheetData sheetId="4">
        <row r="32">
          <cell r="E32" t="str">
            <v>ヤマユリ</v>
          </cell>
        </row>
      </sheetData>
      <sheetData sheetId="5">
        <row r="35">
          <cell r="D35">
            <v>18</v>
          </cell>
        </row>
      </sheetData>
      <sheetData sheetId="6">
        <row r="50">
          <cell r="C50" t="str">
            <v>834</v>
          </cell>
        </row>
      </sheetData>
      <sheetData sheetId="7"/>
      <sheetData sheetId="8"/>
      <sheetData sheetId="9">
        <row r="32">
          <cell r="B32" t="str">
            <v>桜川市</v>
          </cell>
          <cell r="C32" t="str">
            <v>082317</v>
          </cell>
          <cell r="D32" t="str">
            <v>桜川市羽田1023番地</v>
          </cell>
          <cell r="E32" t="str">
            <v>309-1293</v>
          </cell>
          <cell r="F32" t="str">
            <v>0296(58)5111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4">
          <cell r="E34" t="str">
            <v>カリフォルニア州ユーリカ市</v>
          </cell>
        </row>
      </sheetData>
      <sheetData sheetId="3">
        <row r="33">
          <cell r="D33" t="str">
            <v>核兵器廃絶平和　ゆとり　交通安全　環境　福祉のまち　青色申告・納期内完納のまち　飲酒運転根絶　健康都市</v>
          </cell>
        </row>
      </sheetData>
      <sheetData sheetId="4">
        <row r="33">
          <cell r="E33" t="str">
            <v>センリョウ</v>
          </cell>
        </row>
      </sheetData>
      <sheetData sheetId="5">
        <row r="36">
          <cell r="D36">
            <v>23</v>
          </cell>
        </row>
      </sheetData>
      <sheetData sheetId="6">
        <row r="51">
          <cell r="C51" t="str">
            <v>880</v>
          </cell>
        </row>
      </sheetData>
      <sheetData sheetId="7"/>
      <sheetData sheetId="8"/>
      <sheetData sheetId="9">
        <row r="33">
          <cell r="B33" t="str">
            <v>神栖市</v>
          </cell>
          <cell r="C33" t="str">
            <v>082325</v>
          </cell>
          <cell r="D33" t="str">
            <v>神栖市溝口4991番地5</v>
          </cell>
          <cell r="E33" t="str">
            <v>314-0192</v>
          </cell>
          <cell r="F33" t="str">
            <v>0299(90)1111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8">
          <cell r="E8" t="str">
            <v>桐生市</v>
          </cell>
        </row>
      </sheetData>
      <sheetData sheetId="2">
        <row r="7">
          <cell r="E7" t="str">
            <v>アラバマ州バーミングハム市</v>
          </cell>
        </row>
      </sheetData>
      <sheetData sheetId="3">
        <row r="7">
          <cell r="D7" t="str">
            <v>交通安全　核兵器廃絶・平和　環境都市</v>
          </cell>
        </row>
      </sheetData>
      <sheetData sheetId="4">
        <row r="7">
          <cell r="E7" t="str">
            <v>サクラ</v>
          </cell>
        </row>
      </sheetData>
      <sheetData sheetId="5">
        <row r="10">
          <cell r="D10">
            <v>28</v>
          </cell>
        </row>
      </sheetData>
      <sheetData sheetId="6">
        <row r="11">
          <cell r="C11" t="str">
            <v>1,030</v>
          </cell>
        </row>
      </sheetData>
      <sheetData sheetId="7"/>
      <sheetData sheetId="8"/>
      <sheetData sheetId="9">
        <row r="7">
          <cell r="B7" t="str">
            <v>日立市</v>
          </cell>
          <cell r="C7" t="str">
            <v>082023</v>
          </cell>
          <cell r="D7" t="str">
            <v>日立市助川町一丁目1番1号</v>
          </cell>
          <cell r="E7" t="str">
            <v>317-8601</v>
          </cell>
          <cell r="F7" t="str">
            <v>0294(22)3111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34">
          <cell r="D34" t="str">
            <v>青色申告・期限内納税 　非核平和都市</v>
          </cell>
        </row>
      </sheetData>
      <sheetData sheetId="4">
        <row r="34">
          <cell r="E34" t="str">
            <v>ヤマユリ</v>
          </cell>
        </row>
      </sheetData>
      <sheetData sheetId="5">
        <row r="37">
          <cell r="D37">
            <v>20</v>
          </cell>
        </row>
      </sheetData>
      <sheetData sheetId="6">
        <row r="52">
          <cell r="C52" t="str">
            <v>775</v>
          </cell>
        </row>
      </sheetData>
      <sheetData sheetId="7"/>
      <sheetData sheetId="8"/>
      <sheetData sheetId="9">
        <row r="34">
          <cell r="B34" t="str">
            <v>行方市</v>
          </cell>
          <cell r="C34" t="str">
            <v>082333</v>
          </cell>
          <cell r="D34" t="str">
            <v>行方市麻生1561番地9</v>
          </cell>
          <cell r="E34" t="str">
            <v>311-3892</v>
          </cell>
          <cell r="F34" t="str">
            <v>0299(72)0811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35">
          <cell r="D35" t="str">
            <v>核兵器廃絶平和　交通安全　暴走族追放　飲酒運転撲滅　青色申告・期限内完納　廃棄物不法投棄撲滅</v>
          </cell>
        </row>
      </sheetData>
      <sheetData sheetId="4">
        <row r="35">
          <cell r="E35" t="str">
            <v>ヒマワリ</v>
          </cell>
        </row>
      </sheetData>
      <sheetData sheetId="5">
        <row r="38">
          <cell r="D38">
            <v>20</v>
          </cell>
        </row>
      </sheetData>
      <sheetData sheetId="6">
        <row r="53">
          <cell r="C53" t="str">
            <v>745</v>
          </cell>
        </row>
      </sheetData>
      <sheetData sheetId="7"/>
      <sheetData sheetId="8"/>
      <sheetData sheetId="9">
        <row r="35">
          <cell r="B35" t="str">
            <v>鉾田市</v>
          </cell>
          <cell r="C35" t="str">
            <v>082341</v>
          </cell>
          <cell r="D35" t="str">
            <v>鉾田市鉾田1444番地1</v>
          </cell>
          <cell r="E35" t="str">
            <v>311-1592</v>
          </cell>
          <cell r="F35" t="str">
            <v>0291(33)2111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0">
          <cell r="E40" t="str">
            <v>伊奈町</v>
          </cell>
        </row>
      </sheetData>
      <sheetData sheetId="2"/>
      <sheetData sheetId="3">
        <row r="36">
          <cell r="D36" t="str">
            <v>非核平和　青色申告・期限内納税推進　交通安全　暴走族追放　暴力追放　青少年を覚せい剤等薬物乱用から守る　男女共同参画</v>
          </cell>
        </row>
      </sheetData>
      <sheetData sheetId="4">
        <row r="36">
          <cell r="E36" t="str">
            <v>なのはな</v>
          </cell>
        </row>
      </sheetData>
      <sheetData sheetId="5">
        <row r="39">
          <cell r="D39">
            <v>18</v>
          </cell>
        </row>
      </sheetData>
      <sheetData sheetId="6">
        <row r="54">
          <cell r="C54" t="str">
            <v>741</v>
          </cell>
        </row>
      </sheetData>
      <sheetData sheetId="7"/>
      <sheetData sheetId="8"/>
      <sheetData sheetId="9">
        <row r="36">
          <cell r="B36" t="str">
            <v>つくばみらい市</v>
          </cell>
          <cell r="C36" t="str">
            <v>082350</v>
          </cell>
          <cell r="D36" t="str">
            <v>つくばみらい市福田195番地</v>
          </cell>
          <cell r="E36" t="str">
            <v>300-2395</v>
          </cell>
          <cell r="F36" t="str">
            <v>0297(58)2111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6">
          <cell r="E36" t="str">
            <v>カンザス州アビリン市</v>
          </cell>
        </row>
      </sheetData>
      <sheetData sheetId="3">
        <row r="37">
          <cell r="D37" t="str">
            <v>飲酒運転撲滅並びにシートベルト着用１００％推進　非核平和都市</v>
          </cell>
        </row>
      </sheetData>
      <sheetData sheetId="4">
        <row r="37">
          <cell r="E37" t="str">
            <v>コスモス</v>
          </cell>
        </row>
      </sheetData>
      <sheetData sheetId="5">
        <row r="40">
          <cell r="D40">
            <v>20</v>
          </cell>
        </row>
      </sheetData>
      <sheetData sheetId="6">
        <row r="56">
          <cell r="C56" t="str">
            <v>856</v>
          </cell>
        </row>
      </sheetData>
      <sheetData sheetId="7"/>
      <sheetData sheetId="8"/>
      <sheetData sheetId="9">
        <row r="37">
          <cell r="B37" t="str">
            <v>小美玉市</v>
          </cell>
          <cell r="C37" t="str">
            <v>082368</v>
          </cell>
          <cell r="D37" t="str">
            <v>小美玉市堅倉835番地</v>
          </cell>
          <cell r="E37" t="str">
            <v>319-0192</v>
          </cell>
          <cell r="F37" t="str">
            <v>0299(48)1111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2">
          <cell r="E42" t="str">
            <v>玉村町</v>
          </cell>
        </row>
      </sheetData>
      <sheetData sheetId="2"/>
      <sheetData sheetId="3">
        <row r="38">
          <cell r="D38" t="str">
            <v>交通安全　青色申告　非核平和　安全・安心</v>
          </cell>
        </row>
      </sheetData>
      <sheetData sheetId="4">
        <row r="38">
          <cell r="E38" t="str">
            <v>桜</v>
          </cell>
        </row>
      </sheetData>
      <sheetData sheetId="5">
        <row r="41">
          <cell r="D41">
            <v>16</v>
          </cell>
        </row>
      </sheetData>
      <sheetData sheetId="6">
        <row r="57">
          <cell r="C57" t="str">
            <v>868</v>
          </cell>
        </row>
      </sheetData>
      <sheetData sheetId="7"/>
      <sheetData sheetId="8"/>
      <sheetData sheetId="9">
        <row r="38">
          <cell r="B38" t="str">
            <v>茨城町</v>
          </cell>
          <cell r="C38" t="str">
            <v>083020</v>
          </cell>
          <cell r="D38" t="str">
            <v>東茨城郡茨城町大字小堤1080番地</v>
          </cell>
          <cell r="E38" t="str">
            <v>311-3192</v>
          </cell>
          <cell r="F38" t="str">
            <v>029(292)1111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3">
          <cell r="E43" t="str">
            <v>榛東村</v>
          </cell>
        </row>
      </sheetData>
      <sheetData sheetId="2">
        <row r="37">
          <cell r="E37" t="str">
            <v>セーデルマンランド県ニーショーピン市</v>
          </cell>
        </row>
      </sheetData>
      <sheetData sheetId="3">
        <row r="39">
          <cell r="D39" t="str">
            <v>交通安全　暴走族追放　核兵器廃絶・平和都市　青色申告・期限内納付の町</v>
          </cell>
        </row>
      </sheetData>
      <sheetData sheetId="4">
        <row r="39">
          <cell r="E39" t="str">
            <v>つつじ</v>
          </cell>
        </row>
      </sheetData>
      <sheetData sheetId="5">
        <row r="42">
          <cell r="D42">
            <v>13</v>
          </cell>
        </row>
      </sheetData>
      <sheetData sheetId="6">
        <row r="59">
          <cell r="C59">
            <v>821</v>
          </cell>
        </row>
      </sheetData>
      <sheetData sheetId="7"/>
      <sheetData sheetId="8"/>
      <sheetData sheetId="9">
        <row r="39">
          <cell r="B39" t="str">
            <v>大洗町</v>
          </cell>
          <cell r="C39" t="str">
            <v>083097</v>
          </cell>
          <cell r="D39" t="str">
            <v>東茨城郡大洗町磯浜町6881番地の275</v>
          </cell>
          <cell r="E39" t="str">
            <v>311-1392</v>
          </cell>
          <cell r="F39" t="str">
            <v>029(267)5111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0">
          <cell r="D40" t="str">
            <v>非核平和</v>
          </cell>
        </row>
      </sheetData>
      <sheetData sheetId="4">
        <row r="40">
          <cell r="E40" t="str">
            <v>山ゆり</v>
          </cell>
        </row>
      </sheetData>
      <sheetData sheetId="5">
        <row r="43">
          <cell r="D43">
            <v>16</v>
          </cell>
        </row>
      </sheetData>
      <sheetData sheetId="6">
        <row r="61">
          <cell r="C61">
            <v>821</v>
          </cell>
        </row>
      </sheetData>
      <sheetData sheetId="7"/>
      <sheetData sheetId="8"/>
      <sheetData sheetId="9">
        <row r="40">
          <cell r="B40" t="str">
            <v>城里町</v>
          </cell>
          <cell r="C40" t="str">
            <v>083101</v>
          </cell>
          <cell r="D40" t="str">
            <v>東茨城郡城里町大字石塚1428番地の25</v>
          </cell>
          <cell r="E40" t="str">
            <v>311-4391</v>
          </cell>
          <cell r="F40" t="str">
            <v>029(288)3111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8">
          <cell r="E38" t="str">
            <v>アイダホ州アイダホフォールズ市</v>
          </cell>
        </row>
      </sheetData>
      <sheetData sheetId="3">
        <row r="41">
          <cell r="D41" t="str">
            <v>交通安全　原子力平和利用推進核兵器廃絶　のびのびと正しく瞳かがやく青少年を育てるまち</v>
          </cell>
        </row>
      </sheetData>
      <sheetData sheetId="4">
        <row r="41">
          <cell r="E41" t="str">
            <v>スカシユリ</v>
          </cell>
        </row>
      </sheetData>
      <sheetData sheetId="5">
        <row r="44">
          <cell r="D44">
            <v>20</v>
          </cell>
        </row>
      </sheetData>
      <sheetData sheetId="6">
        <row r="63">
          <cell r="C63" t="str">
            <v>850</v>
          </cell>
        </row>
      </sheetData>
      <sheetData sheetId="7"/>
      <sheetData sheetId="8"/>
      <sheetData sheetId="9">
        <row r="41">
          <cell r="B41" t="str">
            <v>東海村</v>
          </cell>
          <cell r="C41" t="str">
            <v>083411</v>
          </cell>
          <cell r="D41" t="str">
            <v>那珂郡東海村東海三丁目7番1号</v>
          </cell>
          <cell r="E41" t="str">
            <v>319-1192</v>
          </cell>
          <cell r="F41" t="str">
            <v>029(282)1711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49">
          <cell r="E49" t="str">
            <v>秋田市</v>
          </cell>
        </row>
      </sheetData>
      <sheetData sheetId="2"/>
      <sheetData sheetId="3">
        <row r="42">
          <cell r="D42" t="str">
            <v>交通安全　青色申告　非核平和　暴走族追放　ゆとり　明るく正しい選挙　少年を覚せい剤等薬物乱用から守る街　読書のまち</v>
          </cell>
        </row>
      </sheetData>
      <sheetData sheetId="4">
        <row r="42">
          <cell r="E42" t="str">
            <v>茶</v>
          </cell>
        </row>
      </sheetData>
      <sheetData sheetId="5">
        <row r="45">
          <cell r="D45">
            <v>15</v>
          </cell>
        </row>
      </sheetData>
      <sheetData sheetId="6">
        <row r="64">
          <cell r="C64" t="str">
            <v>690</v>
          </cell>
        </row>
      </sheetData>
      <sheetData sheetId="7"/>
      <sheetData sheetId="8"/>
      <sheetData sheetId="9">
        <row r="42">
          <cell r="B42" t="str">
            <v>大子町</v>
          </cell>
          <cell r="C42" t="str">
            <v>083640</v>
          </cell>
          <cell r="D42" t="str">
            <v>久慈郡大子町大字大子866番地</v>
          </cell>
          <cell r="E42" t="str">
            <v>319-3526</v>
          </cell>
          <cell r="F42" t="str">
            <v>0295(72)1111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39">
          <cell r="E39" t="str">
            <v>広西壮族自治区桂林市臨桂県</v>
          </cell>
        </row>
      </sheetData>
      <sheetData sheetId="3">
        <row r="43">
          <cell r="D43" t="str">
            <v>交通安全　非核平和　男女共同参画</v>
          </cell>
        </row>
      </sheetData>
      <sheetData sheetId="4">
        <row r="43">
          <cell r="E43" t="str">
            <v>やまゆり</v>
          </cell>
        </row>
      </sheetData>
      <sheetData sheetId="5">
        <row r="46">
          <cell r="D46">
            <v>14</v>
          </cell>
        </row>
      </sheetData>
      <sheetData sheetId="6">
        <row r="66">
          <cell r="C66" t="str">
            <v>666</v>
          </cell>
        </row>
      </sheetData>
      <sheetData sheetId="7"/>
      <sheetData sheetId="8"/>
      <sheetData sheetId="9">
        <row r="43">
          <cell r="B43" t="str">
            <v>美浦村</v>
          </cell>
          <cell r="C43" t="str">
            <v>084425</v>
          </cell>
          <cell r="D43" t="str">
            <v>稲敷郡美浦村大字受領1515番地</v>
          </cell>
          <cell r="E43" t="str">
            <v>300-0492</v>
          </cell>
          <cell r="F43" t="str">
            <v>029(885)0340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0">
          <cell r="E10" t="str">
            <v>天童市</v>
          </cell>
        </row>
      </sheetData>
      <sheetData sheetId="2">
        <row r="9">
          <cell r="E9" t="str">
            <v>フリードリッヒスハーフェン市</v>
          </cell>
        </row>
      </sheetData>
      <sheetData sheetId="3">
        <row r="8">
          <cell r="D8" t="str">
            <v>交通安全　非核平和　ゆとり　環境　青色申告・納期内納税完納　青少年を覚せい剤等薬物乱用から守る街　安心で安全なまちづくり
男女共同参画都市　市税滞納一掃</v>
          </cell>
        </row>
      </sheetData>
      <sheetData sheetId="4">
        <row r="8">
          <cell r="E8" t="str">
            <v>サクラ</v>
          </cell>
        </row>
      </sheetData>
      <sheetData sheetId="5">
        <row r="11">
          <cell r="D11">
            <v>28</v>
          </cell>
        </row>
      </sheetData>
      <sheetData sheetId="6">
        <row r="12">
          <cell r="C12" t="str">
            <v>968</v>
          </cell>
        </row>
      </sheetData>
      <sheetData sheetId="7"/>
      <sheetData sheetId="8"/>
      <sheetData sheetId="9">
        <row r="8">
          <cell r="B8" t="str">
            <v>土浦市</v>
          </cell>
          <cell r="C8" t="str">
            <v>082031</v>
          </cell>
          <cell r="D8" t="str">
            <v>土浦市大和町9番1号</v>
          </cell>
          <cell r="E8" t="str">
            <v>300-8686</v>
          </cell>
          <cell r="F8" t="str">
            <v>029(826)1111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>
        <row r="40">
          <cell r="E40" t="str">
            <v>ウィスコンシン州スーぺリア市</v>
          </cell>
        </row>
      </sheetData>
      <sheetData sheetId="3">
        <row r="44">
          <cell r="D44" t="str">
            <v>非核平和　暴走族追放　飲酒運転追放ならびにシートベルト・チャイルドシート着用促進　青少年を覚醒剤等薬物乱用から守る街　　男女共同参画　いきいき学びの町</v>
          </cell>
        </row>
      </sheetData>
      <sheetData sheetId="4">
        <row r="44">
          <cell r="E44" t="str">
            <v>キク</v>
          </cell>
        </row>
      </sheetData>
      <sheetData sheetId="5">
        <row r="47">
          <cell r="D47">
            <v>18</v>
          </cell>
        </row>
      </sheetData>
      <sheetData sheetId="6">
        <row r="67">
          <cell r="C67">
            <v>0</v>
          </cell>
        </row>
      </sheetData>
      <sheetData sheetId="7"/>
      <sheetData sheetId="8"/>
      <sheetData sheetId="9">
        <row r="44">
          <cell r="B44" t="str">
            <v>阿見町</v>
          </cell>
          <cell r="C44" t="str">
            <v>084433</v>
          </cell>
          <cell r="D44" t="str">
            <v>稲敷郡阿見町中央一丁目1番1号</v>
          </cell>
          <cell r="E44" t="str">
            <v>300-0392</v>
          </cell>
          <cell r="F44" t="str">
            <v>029(888)1111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5">
          <cell r="D45" t="str">
            <v>青色申告</v>
          </cell>
        </row>
      </sheetData>
      <sheetData sheetId="4">
        <row r="45">
          <cell r="E45" t="str">
            <v>あじさい</v>
          </cell>
        </row>
      </sheetData>
      <sheetData sheetId="5">
        <row r="48">
          <cell r="D48">
            <v>12</v>
          </cell>
        </row>
      </sheetData>
      <sheetData sheetId="6">
        <row r="69">
          <cell r="C69" t="str">
            <v/>
          </cell>
        </row>
      </sheetData>
      <sheetData sheetId="7"/>
      <sheetData sheetId="8"/>
      <sheetData sheetId="9">
        <row r="45">
          <cell r="B45" t="str">
            <v>河内町</v>
          </cell>
          <cell r="C45" t="str">
            <v>084476</v>
          </cell>
          <cell r="D45" t="str">
            <v>稲敷郡河内町源清田1183番地</v>
          </cell>
          <cell r="E45" t="str">
            <v>300-1392</v>
          </cell>
          <cell r="F45" t="str">
            <v>0297(84)2111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6">
          <cell r="D46" t="str">
            <v>交通安全　暴走族追放　青少年無煙の町</v>
          </cell>
        </row>
      </sheetData>
      <sheetData sheetId="4">
        <row r="46">
          <cell r="E46" t="str">
            <v>菊</v>
          </cell>
        </row>
      </sheetData>
      <sheetData sheetId="5">
        <row r="49">
          <cell r="D49">
            <v>14</v>
          </cell>
        </row>
      </sheetData>
      <sheetData sheetId="6">
        <row r="72">
          <cell r="C72" t="str">
            <v>800</v>
          </cell>
        </row>
      </sheetData>
      <sheetData sheetId="7"/>
      <sheetData sheetId="8"/>
      <sheetData sheetId="9">
        <row r="46">
          <cell r="B46" t="str">
            <v>八千代町</v>
          </cell>
          <cell r="C46" t="str">
            <v>085219</v>
          </cell>
          <cell r="D46" t="str">
            <v>結城郡八千代町大字菅谷1170番地</v>
          </cell>
          <cell r="E46" t="str">
            <v>300-3592</v>
          </cell>
          <cell r="F46" t="str">
            <v>0296(48)1111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7">
          <cell r="D47" t="str">
            <v>交通安全　青色申告　振替納税推進　非核平和</v>
          </cell>
        </row>
      </sheetData>
      <sheetData sheetId="4">
        <row r="47">
          <cell r="E47" t="str">
            <v>ばら</v>
          </cell>
        </row>
      </sheetData>
      <sheetData sheetId="5">
        <row r="50">
          <cell r="D50">
            <v>10</v>
          </cell>
        </row>
      </sheetData>
      <sheetData sheetId="6">
        <row r="74">
          <cell r="C74" t="str">
            <v>798</v>
          </cell>
        </row>
      </sheetData>
      <sheetData sheetId="7"/>
      <sheetData sheetId="8"/>
      <sheetData sheetId="9">
        <row r="47">
          <cell r="B47" t="str">
            <v>五霞町</v>
          </cell>
          <cell r="C47" t="str">
            <v>085421</v>
          </cell>
          <cell r="D47" t="str">
            <v>猿島郡五霞町大字小福田1162番地1</v>
          </cell>
          <cell r="E47" t="str">
            <v>306-0392</v>
          </cell>
          <cell r="F47" t="str">
            <v>0280(84)1111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50">
          <cell r="E50" t="str">
            <v>みやき町</v>
          </cell>
        </row>
      </sheetData>
      <sheetData sheetId="2"/>
      <sheetData sheetId="3">
        <row r="48">
          <cell r="D48" t="str">
            <v>暴走族追放　シートベルト着用　飲酒暴走運転追放　非核都市　環境　コメ自由化反対　青色申告　期限内納税</v>
          </cell>
        </row>
      </sheetData>
      <sheetData sheetId="4">
        <row r="48">
          <cell r="E48" t="str">
            <v>カンナ</v>
          </cell>
        </row>
      </sheetData>
      <sheetData sheetId="5">
        <row r="51">
          <cell r="D51">
            <v>14</v>
          </cell>
        </row>
      </sheetData>
      <sheetData sheetId="6">
        <row r="76">
          <cell r="C76" t="str">
            <v>816</v>
          </cell>
        </row>
      </sheetData>
      <sheetData sheetId="7"/>
      <sheetData sheetId="8"/>
      <sheetData sheetId="9">
        <row r="48">
          <cell r="B48" t="str">
            <v>境町</v>
          </cell>
          <cell r="C48" t="str">
            <v>085464</v>
          </cell>
          <cell r="D48" t="str">
            <v>猿島郡境町391番地1</v>
          </cell>
          <cell r="E48" t="str">
            <v>306-0495</v>
          </cell>
          <cell r="F48" t="str">
            <v>0280(81)1300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49">
          <cell r="D49" t="str">
            <v>交通安全　暴走族追放　飲酒運転撲滅　非核平和都市</v>
          </cell>
        </row>
      </sheetData>
      <sheetData sheetId="4">
        <row r="49">
          <cell r="E49" t="str">
            <v>カンナ</v>
          </cell>
        </row>
      </sheetData>
      <sheetData sheetId="5">
        <row r="52">
          <cell r="D52">
            <v>12</v>
          </cell>
        </row>
      </sheetData>
      <sheetData sheetId="6">
        <row r="77">
          <cell r="C77" t="str">
            <v>665</v>
          </cell>
        </row>
      </sheetData>
      <sheetData sheetId="7"/>
      <sheetData sheetId="8"/>
      <sheetData sheetId="9">
        <row r="49">
          <cell r="B49" t="str">
            <v>利根町</v>
          </cell>
          <cell r="C49" t="str">
            <v>085642</v>
          </cell>
          <cell r="D49" t="str">
            <v>北相馬郡利根町大字布川841番地1</v>
          </cell>
          <cell r="E49" t="str">
            <v>300-1696</v>
          </cell>
          <cell r="F49" t="str">
            <v>0297(68)2211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1">
          <cell r="E11" t="str">
            <v>さくら市</v>
          </cell>
        </row>
      </sheetData>
      <sheetData sheetId="2">
        <row r="11">
          <cell r="E11" t="str">
            <v>河北省三河市</v>
          </cell>
        </row>
      </sheetData>
      <sheetData sheetId="3">
        <row r="9">
          <cell r="D9" t="str">
            <v>男女共同参画都市  交通安全都市　非核平和都市　関東ドマンナカ宣言</v>
          </cell>
        </row>
      </sheetData>
      <sheetData sheetId="4">
        <row r="9">
          <cell r="E9" t="str">
            <v>ハナモモ</v>
          </cell>
        </row>
      </sheetData>
      <sheetData sheetId="5">
        <row r="12">
          <cell r="D12">
            <v>24</v>
          </cell>
        </row>
      </sheetData>
      <sheetData sheetId="6">
        <row r="13">
          <cell r="C13">
            <v>970</v>
          </cell>
        </row>
      </sheetData>
      <sheetData sheetId="7"/>
      <sheetData sheetId="8"/>
      <sheetData sheetId="9">
        <row r="9">
          <cell r="B9" t="str">
            <v>古河市</v>
          </cell>
          <cell r="C9" t="str">
            <v>082040</v>
          </cell>
          <cell r="D9" t="str">
            <v>古河市下大野2248番地</v>
          </cell>
          <cell r="E9" t="str">
            <v>306-0291</v>
          </cell>
          <cell r="F9" t="str">
            <v>0280(92)3111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10">
          <cell r="D10" t="str">
            <v>核兵器廃絶平和　</v>
          </cell>
        </row>
      </sheetData>
      <sheetData sheetId="4">
        <row r="10">
          <cell r="E10" t="str">
            <v>ゆり</v>
          </cell>
        </row>
      </sheetData>
      <sheetData sheetId="5">
        <row r="13">
          <cell r="D13">
            <v>22</v>
          </cell>
        </row>
      </sheetData>
      <sheetData sheetId="6">
        <row r="14">
          <cell r="C14" t="str">
            <v>880</v>
          </cell>
        </row>
      </sheetData>
      <sheetData sheetId="7"/>
      <sheetData sheetId="8"/>
      <sheetData sheetId="9">
        <row r="10">
          <cell r="B10" t="str">
            <v>石岡市</v>
          </cell>
          <cell r="C10" t="str">
            <v>082058</v>
          </cell>
          <cell r="D10" t="str">
            <v>石岡市石岡一丁目1番地1</v>
          </cell>
          <cell r="E10" t="str">
            <v>315-8640</v>
          </cell>
          <cell r="F10" t="str">
            <v>0299(23)1111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4">
          <cell r="E14" t="str">
            <v>長井市</v>
          </cell>
        </row>
      </sheetData>
      <sheetData sheetId="2">
        <row r="12">
          <cell r="E12" t="str">
            <v>アントワープ州メッヘレン市</v>
          </cell>
        </row>
      </sheetData>
      <sheetData sheetId="3">
        <row r="11">
          <cell r="D11" t="str">
            <v>交通安全　暴走族追放　核兵器廃絶平和　シートベルト着用モデル　ゆとり創造　環境都市　男女共同参画都市</v>
          </cell>
        </row>
      </sheetData>
      <sheetData sheetId="4">
        <row r="11">
          <cell r="E11" t="str">
            <v>ユリ</v>
          </cell>
        </row>
      </sheetData>
      <sheetData sheetId="5">
        <row r="14">
          <cell r="D14">
            <v>18</v>
          </cell>
        </row>
      </sheetData>
      <sheetData sheetId="6">
        <row r="17">
          <cell r="C17" t="str">
            <v>855</v>
          </cell>
        </row>
      </sheetData>
      <sheetData sheetId="7"/>
      <sheetData sheetId="8"/>
      <sheetData sheetId="9">
        <row r="11">
          <cell r="B11" t="str">
            <v>結城市</v>
          </cell>
          <cell r="C11" t="str">
            <v>082074</v>
          </cell>
          <cell r="D11" t="str">
            <v>結城市大字結城1447番地</v>
          </cell>
          <cell r="E11" t="str">
            <v>307-8501</v>
          </cell>
          <cell r="F11" t="str">
            <v>0296(32)1111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/>
      <sheetData sheetId="2"/>
      <sheetData sheetId="3">
        <row r="12">
          <cell r="D12" t="str">
            <v>交通安全　世界連邦平和　核兵器廃絶平和　暴走族追放　暴力追放　交通事故撲滅　スポーツ健康  子育て応援</v>
          </cell>
        </row>
      </sheetData>
      <sheetData sheetId="4">
        <row r="12">
          <cell r="E12" t="str">
            <v>ききょう</v>
          </cell>
        </row>
      </sheetData>
      <sheetData sheetId="5">
        <row r="15">
          <cell r="D15">
            <v>22</v>
          </cell>
        </row>
      </sheetData>
      <sheetData sheetId="6">
        <row r="19">
          <cell r="C19" t="str">
            <v>927</v>
          </cell>
        </row>
      </sheetData>
      <sheetData sheetId="7">
        <row r="9">
          <cell r="C9" t="str">
            <v>龍ケ崎市</v>
          </cell>
        </row>
      </sheetData>
      <sheetData sheetId="8"/>
      <sheetData sheetId="9">
        <row r="12">
          <cell r="B12" t="str">
            <v>龍ケ崎市</v>
          </cell>
          <cell r="C12" t="str">
            <v>082082</v>
          </cell>
          <cell r="D12" t="str">
            <v>龍ケ崎市3710番地</v>
          </cell>
          <cell r="E12" t="str">
            <v>301-8611</v>
          </cell>
          <cell r="F12" t="str">
            <v>0297(64)1111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課等"/>
      <sheetName val="調査項目１"/>
      <sheetName val="調査項目２"/>
      <sheetName val="調査項目３"/>
      <sheetName val="調査項目４"/>
      <sheetName val="調査項目５"/>
      <sheetName val="調査項目６・７"/>
      <sheetName val="調査項目８"/>
      <sheetName val="調査項目９"/>
      <sheetName val="調査項目10"/>
    </sheetNames>
    <sheetDataSet>
      <sheetData sheetId="0"/>
      <sheetData sheetId="1">
        <row r="17">
          <cell r="E17" t="str">
            <v>あわら市</v>
          </cell>
        </row>
      </sheetData>
      <sheetData sheetId="2"/>
      <sheetData sheetId="3">
        <row r="13">
          <cell r="D13" t="str">
            <v>交通安全　非核平和</v>
          </cell>
        </row>
      </sheetData>
      <sheetData sheetId="4">
        <row r="13">
          <cell r="E13" t="str">
            <v>菊</v>
          </cell>
        </row>
      </sheetData>
      <sheetData sheetId="5">
        <row r="16">
          <cell r="D16">
            <v>20</v>
          </cell>
        </row>
      </sheetData>
      <sheetData sheetId="6">
        <row r="21">
          <cell r="C21" t="str">
            <v>830</v>
          </cell>
        </row>
      </sheetData>
      <sheetData sheetId="7"/>
      <sheetData sheetId="8"/>
      <sheetData sheetId="9">
        <row r="13">
          <cell r="B13" t="str">
            <v>下妻市</v>
          </cell>
          <cell r="C13" t="str">
            <v>082104</v>
          </cell>
          <cell r="D13" t="str">
            <v>下妻市本城町二丁目22番地</v>
          </cell>
          <cell r="E13" t="str">
            <v>304-8501</v>
          </cell>
          <cell r="F13" t="str">
            <v>0296(43)2111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9"/>
  <sheetViews>
    <sheetView tabSelected="1" view="pageBreakPreview" topLeftCell="B19" zoomScale="90" zoomScaleNormal="100" zoomScaleSheetLayoutView="90" workbookViewId="0">
      <selection activeCell="K50" sqref="K50"/>
    </sheetView>
  </sheetViews>
  <sheetFormatPr defaultColWidth="16.25" defaultRowHeight="21.75" customHeight="1"/>
  <cols>
    <col min="1" max="1" width="4.375" style="6" customWidth="1"/>
    <col min="2" max="2" width="13.625" style="6" customWidth="1"/>
    <col min="3" max="3" width="10.625" style="13" customWidth="1"/>
    <col min="4" max="4" width="37.75" style="6" bestFit="1" customWidth="1"/>
    <col min="5" max="5" width="11.125" style="13" customWidth="1"/>
    <col min="6" max="6" width="12.25" style="14" customWidth="1"/>
    <col min="7" max="7" width="5.25" style="6" customWidth="1"/>
    <col min="8" max="16384" width="16.25" style="6"/>
  </cols>
  <sheetData>
    <row r="1" spans="1:7" ht="26.25" customHeight="1">
      <c r="B1" s="15" t="s">
        <v>5</v>
      </c>
      <c r="C1" s="8"/>
      <c r="D1" s="9"/>
      <c r="E1" s="36"/>
      <c r="F1" s="36"/>
      <c r="G1" s="7"/>
    </row>
    <row r="2" spans="1:7" ht="13.5">
      <c r="A2" s="7"/>
      <c r="B2" s="9"/>
      <c r="C2" s="8"/>
      <c r="D2" s="9"/>
      <c r="E2" s="37" t="str">
        <f>IF([2]調査項目10!E4="","",[2]調査項目10!E4)</f>
        <v>（平成29年4月1日現在）</v>
      </c>
      <c r="F2" s="38"/>
      <c r="G2" s="7"/>
    </row>
    <row r="3" spans="1:7" s="3" customFormat="1" ht="17.100000000000001" customHeight="1">
      <c r="A3" s="5"/>
      <c r="B3" s="10" t="s">
        <v>0</v>
      </c>
      <c r="C3" s="11" t="s">
        <v>1</v>
      </c>
      <c r="D3" s="11" t="s">
        <v>2</v>
      </c>
      <c r="E3" s="11" t="s">
        <v>3</v>
      </c>
      <c r="F3" s="23" t="s">
        <v>4</v>
      </c>
      <c r="G3" s="5"/>
    </row>
    <row r="4" spans="1:7" s="1" customFormat="1" ht="15.95" customHeight="1">
      <c r="A4" s="4"/>
      <c r="B4" s="18" t="str">
        <f>IF([2]調査項目10!B6="","",[2]調査項目10!B6)</f>
        <v>水戸市</v>
      </c>
      <c r="C4" s="18" t="str">
        <f>IF([2]調査項目10!C6="","",[2]調査項目10!C6)</f>
        <v>082015</v>
      </c>
      <c r="D4" s="19" t="str">
        <f>IF([2]調査項目10!D6="","",[2]調査項目10!D6)</f>
        <v>水戸市中央一丁目4番1号</v>
      </c>
      <c r="E4" s="18" t="str">
        <f>IF([2]調査項目10!E6="","",[2]調査項目10!E6)</f>
        <v>310-8610</v>
      </c>
      <c r="F4" s="24" t="str">
        <f>IF([2]調査項目10!F6="","",[2]調査項目10!F6)</f>
        <v>029(224)1111</v>
      </c>
      <c r="G4" s="4"/>
    </row>
    <row r="5" spans="1:7" s="1" customFormat="1" ht="15.95" customHeight="1">
      <c r="A5" s="4"/>
      <c r="B5" s="16" t="str">
        <f>IF([3]調査項目10!B7="","",[3]調査項目10!B7)</f>
        <v>日立市</v>
      </c>
      <c r="C5" s="16" t="str">
        <f>IF([3]調査項目10!C7="","",[3]調査項目10!C7)</f>
        <v>082023</v>
      </c>
      <c r="D5" s="20" t="str">
        <f>IF([3]調査項目10!D7="","",[3]調査項目10!D7)</f>
        <v>日立市助川町一丁目1番1号</v>
      </c>
      <c r="E5" s="16" t="str">
        <f>IF([3]調査項目10!E7="","",[3]調査項目10!E7)</f>
        <v>317-8601</v>
      </c>
      <c r="F5" s="25" t="str">
        <f>IF([3]調査項目10!F7="","",[3]調査項目10!F7)</f>
        <v>0294(22)3111</v>
      </c>
      <c r="G5" s="4"/>
    </row>
    <row r="6" spans="1:7" s="1" customFormat="1" ht="15.95" customHeight="1">
      <c r="A6" s="4"/>
      <c r="B6" s="17" t="str">
        <f>IF([4]調査項目10!B8="","",[4]調査項目10!B8)</f>
        <v>土浦市</v>
      </c>
      <c r="C6" s="17" t="str">
        <f>IF([4]調査項目10!C8="","",[4]調査項目10!C8)</f>
        <v>082031</v>
      </c>
      <c r="D6" s="21" t="str">
        <f>IF([4]調査項目10!D8="","",[4]調査項目10!D8)</f>
        <v>土浦市大和町9番1号</v>
      </c>
      <c r="E6" s="17" t="str">
        <f>IF([4]調査項目10!E8="","",[4]調査項目10!E8)</f>
        <v>300-8686</v>
      </c>
      <c r="F6" s="26" t="str">
        <f>IF([4]調査項目10!F8="","",[4]調査項目10!F8)</f>
        <v>029(826)1111</v>
      </c>
      <c r="G6" s="4"/>
    </row>
    <row r="7" spans="1:7" s="1" customFormat="1" ht="15.95" customHeight="1">
      <c r="A7" s="4"/>
      <c r="B7" s="17" t="str">
        <f>IF([5]調査項目10!B9="","",[5]調査項目10!B9)</f>
        <v>古河市</v>
      </c>
      <c r="C7" s="17" t="str">
        <f>IF([5]調査項目10!C9="","",[5]調査項目10!C9)</f>
        <v>082040</v>
      </c>
      <c r="D7" s="21" t="str">
        <f>IF([5]調査項目10!D9="","",[5]調査項目10!D9)</f>
        <v>古河市下大野2248番地</v>
      </c>
      <c r="E7" s="17" t="str">
        <f>IF([5]調査項目10!E9="","",[5]調査項目10!E9)</f>
        <v>306-0291</v>
      </c>
      <c r="F7" s="26" t="str">
        <f>IF([5]調査項目10!F9="","",[5]調査項目10!F9)</f>
        <v>0280(92)3111</v>
      </c>
      <c r="G7" s="4"/>
    </row>
    <row r="8" spans="1:7" s="1" customFormat="1" ht="15.95" customHeight="1">
      <c r="A8" s="4"/>
      <c r="B8" s="17" t="str">
        <f>IF([6]調査項目10!B10="","",[6]調査項目10!B10)</f>
        <v>石岡市</v>
      </c>
      <c r="C8" s="17" t="str">
        <f>IF([6]調査項目10!C10="","",[6]調査項目10!C10)</f>
        <v>082058</v>
      </c>
      <c r="D8" s="22" t="str">
        <f>IF([6]調査項目10!D10="","",[6]調査項目10!D10)</f>
        <v>石岡市石岡一丁目1番地1</v>
      </c>
      <c r="E8" s="17" t="str">
        <f>IF([6]調査項目10!E10="","",[6]調査項目10!E10)</f>
        <v>315-8640</v>
      </c>
      <c r="F8" s="26" t="str">
        <f>IF([6]調査項目10!F10="","",[6]調査項目10!F10)</f>
        <v>0299(23)1111</v>
      </c>
      <c r="G8" s="4"/>
    </row>
    <row r="9" spans="1:7" s="1" customFormat="1" ht="15.95" customHeight="1">
      <c r="A9" s="4"/>
      <c r="B9" s="17" t="str">
        <f>IF([7]調査項目10!B11="","",[7]調査項目10!B11)</f>
        <v>結城市</v>
      </c>
      <c r="C9" s="17" t="str">
        <f>IF([7]調査項目10!C11="","",[7]調査項目10!C11)</f>
        <v>082074</v>
      </c>
      <c r="D9" s="21" t="str">
        <f>IF([7]調査項目10!D11="","",[7]調査項目10!D11)</f>
        <v>結城市大字結城1447番地</v>
      </c>
      <c r="E9" s="17" t="str">
        <f>IF([7]調査項目10!E11="","",[7]調査項目10!E11)</f>
        <v>307-8501</v>
      </c>
      <c r="F9" s="26" t="str">
        <f>IF([7]調査項目10!F11="","",[7]調査項目10!F11)</f>
        <v>0296(32)1111</v>
      </c>
      <c r="G9" s="4"/>
    </row>
    <row r="10" spans="1:7" s="1" customFormat="1" ht="15.95" customHeight="1">
      <c r="A10" s="4"/>
      <c r="B10" s="17" t="str">
        <f>IF([8]調査項目10!B12="","",[8]調査項目10!B12)</f>
        <v>龍ケ崎市</v>
      </c>
      <c r="C10" s="17" t="str">
        <f>IF([8]調査項目10!C12="","",[8]調査項目10!C12)</f>
        <v>082082</v>
      </c>
      <c r="D10" s="21" t="str">
        <f>IF([8]調査項目10!D12="","",[8]調査項目10!D12)</f>
        <v>龍ケ崎市3710番地</v>
      </c>
      <c r="E10" s="17" t="str">
        <f>IF([8]調査項目10!E12="","",[8]調査項目10!E12)</f>
        <v>301-8611</v>
      </c>
      <c r="F10" s="26" t="str">
        <f>IF([8]調査項目10!F12="","",[8]調査項目10!F12)</f>
        <v>0297(64)1111</v>
      </c>
      <c r="G10" s="4"/>
    </row>
    <row r="11" spans="1:7" s="1" customFormat="1" ht="15.95" customHeight="1">
      <c r="A11" s="4"/>
      <c r="B11" s="17" t="str">
        <f>IF([9]調査項目10!B13="","",[9]調査項目10!B13)</f>
        <v>下妻市</v>
      </c>
      <c r="C11" s="17" t="str">
        <f>IF([9]調査項目10!C13="","",[9]調査項目10!C13)</f>
        <v>082104</v>
      </c>
      <c r="D11" s="21" t="str">
        <f>IF([9]調査項目10!D13="","",[9]調査項目10!D13)</f>
        <v>下妻市本城町二丁目22番地</v>
      </c>
      <c r="E11" s="17" t="str">
        <f>IF([9]調査項目10!E13="","",[9]調査項目10!E13)</f>
        <v>304-8501</v>
      </c>
      <c r="F11" s="26" t="str">
        <f>IF([9]調査項目10!F13="","",[9]調査項目10!F13)</f>
        <v>0296(43)2111</v>
      </c>
      <c r="G11" s="4"/>
    </row>
    <row r="12" spans="1:7" s="1" customFormat="1" ht="15.95" customHeight="1">
      <c r="A12" s="4"/>
      <c r="B12" s="17" t="str">
        <f>IF([10]調査項目10!B14="","",[10]調査項目10!B14)</f>
        <v>常総市</v>
      </c>
      <c r="C12" s="17" t="str">
        <f>IF([10]調査項目10!C14="","",[10]調査項目10!C14)</f>
        <v>082112</v>
      </c>
      <c r="D12" s="21" t="str">
        <f>IF([10]調査項目10!D14="","",[10]調査項目10!D14)</f>
        <v>常総市水海道諏訪町3222番地3</v>
      </c>
      <c r="E12" s="17" t="str">
        <f>IF([10]調査項目10!E14="","",[10]調査項目10!E14)</f>
        <v>303-8501</v>
      </c>
      <c r="F12" s="26" t="str">
        <f>IF([10]調査項目10!F14="","",[10]調査項目10!F14)</f>
        <v>0297(23)2111</v>
      </c>
      <c r="G12" s="4"/>
    </row>
    <row r="13" spans="1:7" s="1" customFormat="1" ht="15.95" customHeight="1">
      <c r="A13" s="4"/>
      <c r="B13" s="17" t="str">
        <f>IF([11]調査項目10!B15="","",[11]調査項目10!B15)</f>
        <v>常陸太田市</v>
      </c>
      <c r="C13" s="17" t="str">
        <f>IF([11]調査項目10!C15="","",[11]調査項目10!C15)</f>
        <v>082121</v>
      </c>
      <c r="D13" s="21" t="str">
        <f>IF([11]調査項目10!D15="","",[11]調査項目10!D15)</f>
        <v>常陸太田市金井町3690番地</v>
      </c>
      <c r="E13" s="17" t="str">
        <f>IF([11]調査項目10!E15="","",[11]調査項目10!E15)</f>
        <v>313-8611</v>
      </c>
      <c r="F13" s="26" t="str">
        <f>IF([11]調査項目10!F15="","",[11]調査項目10!F15)</f>
        <v>0294(72)3111</v>
      </c>
      <c r="G13" s="4"/>
    </row>
    <row r="14" spans="1:7" s="1" customFormat="1" ht="15.95" customHeight="1">
      <c r="A14" s="4"/>
      <c r="B14" s="17" t="str">
        <f>IF([12]調査項目10!B16="","",[12]調査項目10!B16)</f>
        <v>高萩市</v>
      </c>
      <c r="C14" s="17" t="str">
        <f>IF([12]調査項目10!C16="","",[12]調査項目10!C16)</f>
        <v>082147</v>
      </c>
      <c r="D14" s="21" t="str">
        <f>IF([12]調査項目10!D16="","",[12]調査項目10!D16)</f>
        <v>高萩市本町一丁目100番地1</v>
      </c>
      <c r="E14" s="17" t="str">
        <f>IF([12]調査項目10!E16="","",[12]調査項目10!E16)</f>
        <v>318-8511</v>
      </c>
      <c r="F14" s="26" t="str">
        <f>IF([12]調査項目10!F16="","",[12]調査項目10!F16)</f>
        <v>0293(23)2111</v>
      </c>
      <c r="G14" s="4"/>
    </row>
    <row r="15" spans="1:7" s="1" customFormat="1" ht="15.95" customHeight="1">
      <c r="A15" s="4"/>
      <c r="B15" s="17" t="str">
        <f>IF([13]調査項目10!B17="","",[13]調査項目10!B17)</f>
        <v>北茨城市</v>
      </c>
      <c r="C15" s="17" t="str">
        <f>IF([13]調査項目10!C17="","",[13]調査項目10!C17)</f>
        <v>082155</v>
      </c>
      <c r="D15" s="21" t="str">
        <f>IF([13]調査項目10!D17="","",[13]調査項目10!D17)</f>
        <v>北茨城市磯原町磯原1630番地</v>
      </c>
      <c r="E15" s="17" t="str">
        <f>IF([13]調査項目10!E17="","",[13]調査項目10!E17)</f>
        <v>319-1592</v>
      </c>
      <c r="F15" s="26" t="str">
        <f>IF([13]調査項目10!F17="","",[13]調査項目10!F17)</f>
        <v>0293(43)1111</v>
      </c>
      <c r="G15" s="4"/>
    </row>
    <row r="16" spans="1:7" s="1" customFormat="1" ht="15.95" customHeight="1">
      <c r="A16" s="4"/>
      <c r="B16" s="17" t="str">
        <f>IF([14]調査項目10!B18="","",[14]調査項目10!B18)</f>
        <v>笠間市</v>
      </c>
      <c r="C16" s="17" t="str">
        <f>IF([14]調査項目10!C18="","",[14]調査項目10!C18)</f>
        <v>082163</v>
      </c>
      <c r="D16" s="21" t="str">
        <f>IF([14]調査項目10!D18="","",[14]調査項目10!D18)</f>
        <v>笠間市中央三丁目2番1号</v>
      </c>
      <c r="E16" s="17" t="str">
        <f>IF([14]調査項目10!E18="","",[14]調査項目10!E18)</f>
        <v>309-1792</v>
      </c>
      <c r="F16" s="26" t="str">
        <f>IF([14]調査項目10!F18="","",[14]調査項目10!F18)</f>
        <v>0296(77)1101</v>
      </c>
      <c r="G16" s="4"/>
    </row>
    <row r="17" spans="1:7" s="1" customFormat="1" ht="15.95" customHeight="1">
      <c r="A17" s="4"/>
      <c r="B17" s="17" t="str">
        <f>IF([15]調査項目10!B19="","",[15]調査項目10!B19)</f>
        <v>取手市</v>
      </c>
      <c r="C17" s="17" t="str">
        <f>IF([15]調査項目10!C19="","",[15]調査項目10!C19)</f>
        <v>082171</v>
      </c>
      <c r="D17" s="21" t="str">
        <f>IF([15]調査項目10!D19="","",[15]調査項目10!D19)</f>
        <v>取手市寺田5139番地</v>
      </c>
      <c r="E17" s="17" t="str">
        <f>IF([15]調査項目10!E19="","",[15]調査項目10!E19)</f>
        <v>302-8585</v>
      </c>
      <c r="F17" s="26" t="str">
        <f>IF([15]調査項目10!F19="","",[15]調査項目10!F19)</f>
        <v>0297(74)2141</v>
      </c>
      <c r="G17" s="4"/>
    </row>
    <row r="18" spans="1:7" s="1" customFormat="1" ht="15.95" customHeight="1">
      <c r="A18" s="4"/>
      <c r="B18" s="17" t="str">
        <f>IF([16]調査項目10!B20="","",[16]調査項目10!B20)</f>
        <v>牛久市</v>
      </c>
      <c r="C18" s="17" t="str">
        <f>IF([16]調査項目10!C20="","",[16]調査項目10!C20)</f>
        <v>082198</v>
      </c>
      <c r="D18" s="21" t="str">
        <f>IF([16]調査項目10!D20="","",[16]調査項目10!D20)</f>
        <v>牛久市中央三丁目15番地1</v>
      </c>
      <c r="E18" s="17" t="str">
        <f>IF([16]調査項目10!E20="","",[16]調査項目10!E20)</f>
        <v>300-1292</v>
      </c>
      <c r="F18" s="26" t="str">
        <f>IF([16]調査項目10!F20="","",[16]調査項目10!F20)</f>
        <v>029(873)2111</v>
      </c>
      <c r="G18" s="4"/>
    </row>
    <row r="19" spans="1:7" s="1" customFormat="1" ht="15.95" customHeight="1">
      <c r="A19" s="4"/>
      <c r="B19" s="17" t="str">
        <f>IF([17]調査項目10!B21="","",[17]調査項目10!B21)</f>
        <v>つくば市</v>
      </c>
      <c r="C19" s="17" t="str">
        <f>IF([17]調査項目10!C21="","",[17]調査項目10!C21)</f>
        <v>082201</v>
      </c>
      <c r="D19" s="21" t="str">
        <f>IF([17]調査項目10!D21="","",[17]調査項目10!D21)</f>
        <v>つくば市研究学園一丁目1番地1</v>
      </c>
      <c r="E19" s="17" t="str">
        <f>IF([17]調査項目10!E21="","",[17]調査項目10!E21)</f>
        <v>305-8555</v>
      </c>
      <c r="F19" s="26" t="str">
        <f>IF([17]調査項目10!F21="","",[17]調査項目10!F21)</f>
        <v>029(883)1111</v>
      </c>
      <c r="G19" s="4"/>
    </row>
    <row r="20" spans="1:7" s="1" customFormat="1" ht="15.95" customHeight="1">
      <c r="A20" s="4"/>
      <c r="B20" s="17" t="str">
        <f>IF([18]調査項目10!B22="","",[18]調査項目10!B22)</f>
        <v>ひたちなか市</v>
      </c>
      <c r="C20" s="17" t="str">
        <f>IF([18]調査項目10!C22="","",[18]調査項目10!C22)</f>
        <v>082210</v>
      </c>
      <c r="D20" s="21" t="str">
        <f>IF([18]調査項目10!D22="","",[18]調査項目10!D22)</f>
        <v>ひたちなか市東石川2丁目10番1号</v>
      </c>
      <c r="E20" s="17" t="str">
        <f>IF([18]調査項目10!E22="","",[18]調査項目10!E22)</f>
        <v>312-8501</v>
      </c>
      <c r="F20" s="26" t="str">
        <f>IF([18]調査項目10!F22="","",[18]調査項目10!F22)</f>
        <v>029(273)0111</v>
      </c>
      <c r="G20" s="4"/>
    </row>
    <row r="21" spans="1:7" s="1" customFormat="1" ht="15.95" customHeight="1">
      <c r="A21" s="4"/>
      <c r="B21" s="17" t="str">
        <f>IF([19]調査項目10!B23="","",[19]調査項目10!B23)</f>
        <v>鹿嶋市</v>
      </c>
      <c r="C21" s="17" t="str">
        <f>IF([19]調査項目10!C23="","",[19]調査項目10!C23)</f>
        <v>082228</v>
      </c>
      <c r="D21" s="21" t="str">
        <f>IF([19]調査項目10!D23="","",[19]調査項目10!D23)</f>
        <v>鹿嶋市大字平井1187番地1</v>
      </c>
      <c r="E21" s="17" t="str">
        <f>IF([19]調査項目10!E23="","",[19]調査項目10!E23)</f>
        <v>314-8655</v>
      </c>
      <c r="F21" s="26" t="str">
        <f>IF([19]調査項目10!F23="","",[19]調査項目10!F23)</f>
        <v>0299(82)2911</v>
      </c>
      <c r="G21" s="4"/>
    </row>
    <row r="22" spans="1:7" s="1" customFormat="1" ht="15.95" customHeight="1">
      <c r="A22" s="4"/>
      <c r="B22" s="17" t="str">
        <f>IF([20]調査項目10!B24="","",[20]調査項目10!B24)</f>
        <v>潮来市</v>
      </c>
      <c r="C22" s="17" t="str">
        <f>IF([20]調査項目10!C24="","",[20]調査項目10!C24)</f>
        <v>082236</v>
      </c>
      <c r="D22" s="21" t="str">
        <f>IF([20]調査項目10!D24="","",[20]調査項目10!D24)</f>
        <v>潮来市辻626番地</v>
      </c>
      <c r="E22" s="17" t="str">
        <f>IF([20]調査項目10!E24="","",[20]調査項目10!E24)</f>
        <v>311-2493</v>
      </c>
      <c r="F22" s="26" t="str">
        <f>IF([20]調査項目10!F24="","",[20]調査項目10!F24)</f>
        <v>0299(63)1111</v>
      </c>
      <c r="G22" s="4"/>
    </row>
    <row r="23" spans="1:7" s="1" customFormat="1" ht="15.95" customHeight="1">
      <c r="A23" s="4"/>
      <c r="B23" s="17" t="str">
        <f>IF([21]調査項目10!B25="","",[21]調査項目10!B25)</f>
        <v>守谷市</v>
      </c>
      <c r="C23" s="17" t="str">
        <f>IF([21]調査項目10!C25="","",[21]調査項目10!C25)</f>
        <v>082244</v>
      </c>
      <c r="D23" s="21" t="str">
        <f>IF([21]調査項目10!D25="","",[21]調査項目10!D25)</f>
        <v>守谷市大柏950番地の1</v>
      </c>
      <c r="E23" s="17" t="str">
        <f>IF([21]調査項目10!E25="","",[21]調査項目10!E25)</f>
        <v>302-0198</v>
      </c>
      <c r="F23" s="26" t="str">
        <f>IF([21]調査項目10!F25="","",[21]調査項目10!F25)</f>
        <v>0297(45)1111</v>
      </c>
      <c r="G23" s="4"/>
    </row>
    <row r="24" spans="1:7" s="1" customFormat="1" ht="15.95" customHeight="1">
      <c r="A24" s="4"/>
      <c r="B24" s="17" t="str">
        <f>IF([22]調査項目10!B26="","",[22]調査項目10!B26)</f>
        <v>常陸大宮市</v>
      </c>
      <c r="C24" s="17" t="str">
        <f>IF([22]調査項目10!C26="","",[22]調査項目10!C26)</f>
        <v>082252</v>
      </c>
      <c r="D24" s="21" t="str">
        <f>IF([22]調査項目10!D26="","",[22]調査項目10!D26)</f>
        <v>常陸大宮市中富町3135番地の6</v>
      </c>
      <c r="E24" s="17" t="str">
        <f>IF([22]調査項目10!E26="","",[22]調査項目10!E26)</f>
        <v>319-2292</v>
      </c>
      <c r="F24" s="26" t="str">
        <f>IF([22]調査項目10!F26="","",[22]調査項目10!F26)</f>
        <v>0295(52)1111</v>
      </c>
      <c r="G24" s="4"/>
    </row>
    <row r="25" spans="1:7" s="1" customFormat="1" ht="15.95" customHeight="1">
      <c r="A25" s="4"/>
      <c r="B25" s="17" t="str">
        <f>IF([23]調査項目10!B27="","",[23]調査項目10!B27)</f>
        <v>那珂市</v>
      </c>
      <c r="C25" s="17" t="str">
        <f>IF([23]調査項目10!C27="","",[23]調査項目10!C27)</f>
        <v>082261</v>
      </c>
      <c r="D25" s="21" t="str">
        <f>IF([23]調査項目10!D27="","",[23]調査項目10!D27)</f>
        <v>那珂市福田1819番地5</v>
      </c>
      <c r="E25" s="17" t="str">
        <f>IF([23]調査項目10!E27="","",[23]調査項目10!E27)</f>
        <v>311-0192</v>
      </c>
      <c r="F25" s="26" t="str">
        <f>IF([23]調査項目10!F27="","",[23]調査項目10!F27)</f>
        <v>029(298)1111</v>
      </c>
      <c r="G25" s="4"/>
    </row>
    <row r="26" spans="1:7" s="1" customFormat="1" ht="15.95" customHeight="1">
      <c r="A26" s="4"/>
      <c r="B26" s="17" t="str">
        <f>IF([24]調査項目10!B28="","",[24]調査項目10!B28)</f>
        <v>筑西市</v>
      </c>
      <c r="C26" s="17" t="str">
        <f>IF([24]調査項目10!C28="","",[24]調査項目10!C28)</f>
        <v>082279</v>
      </c>
      <c r="D26" s="21" t="str">
        <f>IF([24]調査項目10!D28="","",[24]調査項目10!D28)</f>
        <v>筑西市丙360番地</v>
      </c>
      <c r="E26" s="17" t="str">
        <f>IF([24]調査項目10!E28="","",[24]調査項目10!E28)</f>
        <v>308-8616</v>
      </c>
      <c r="F26" s="26" t="str">
        <f>IF([24]調査項目10!F28="","",[24]調査項目10!F28)</f>
        <v>0296(24)2111</v>
      </c>
      <c r="G26" s="4"/>
    </row>
    <row r="27" spans="1:7" s="1" customFormat="1" ht="15.95" customHeight="1">
      <c r="A27" s="4"/>
      <c r="B27" s="17" t="str">
        <f>IF([25]調査項目10!B29="","",[25]調査項目10!B29)</f>
        <v>坂東市</v>
      </c>
      <c r="C27" s="17" t="str">
        <f>IF([25]調査項目10!C29="","",[25]調査項目10!C29)</f>
        <v>082287</v>
      </c>
      <c r="D27" s="21" t="str">
        <f>IF([25]調査項目10!D29="","",[25]調査項目10!D29)</f>
        <v>坂東市岩井4365番地</v>
      </c>
      <c r="E27" s="17" t="str">
        <f>IF([25]調査項目10!E29="","",[25]調査項目10!E29)</f>
        <v>306-0692</v>
      </c>
      <c r="F27" s="26" t="str">
        <f>IF([25]調査項目10!F29="","",[25]調査項目10!F29)</f>
        <v>0297(35)2121</v>
      </c>
      <c r="G27" s="4"/>
    </row>
    <row r="28" spans="1:7" s="1" customFormat="1" ht="15.95" customHeight="1">
      <c r="A28" s="4"/>
      <c r="B28" s="17" t="str">
        <f>IF([26]調査項目10!B30="","",[26]調査項目10!B30)</f>
        <v>稲敷市</v>
      </c>
      <c r="C28" s="17" t="str">
        <f>IF([26]調査項目10!C30="","",[26]調査項目10!C30)</f>
        <v>082295</v>
      </c>
      <c r="D28" s="21" t="str">
        <f>IF([26]調査項目10!D30="","",[26]調査項目10!D30)</f>
        <v>稲敷市犬塚1570番地1</v>
      </c>
      <c r="E28" s="17" t="str">
        <f>IF([26]調査項目10!E30="","",[26]調査項目10!E30)</f>
        <v>300-0595</v>
      </c>
      <c r="F28" s="26" t="str">
        <f>IF([26]調査項目10!F30="","",[26]調査項目10!F30)</f>
        <v>029(892)2000</v>
      </c>
      <c r="G28" s="4"/>
    </row>
    <row r="29" spans="1:7" s="1" customFormat="1" ht="15.95" customHeight="1">
      <c r="A29" s="4"/>
      <c r="B29" s="17" t="str">
        <f>IF([27]調査項目10!B31="","",[27]調査項目10!B31)</f>
        <v>かすみがうら市</v>
      </c>
      <c r="C29" s="17" t="str">
        <f>IF([27]調査項目10!C31="","",[27]調査項目10!C31)</f>
        <v>082309</v>
      </c>
      <c r="D29" s="21" t="str">
        <f>IF([27]調査項目10!D31="","",[27]調査項目10!D31)</f>
        <v>かすみがうら市上土田461番地</v>
      </c>
      <c r="E29" s="17" t="str">
        <f>IF([27]調査項目10!E31="","",[27]調査項目10!E31)</f>
        <v>315-8512</v>
      </c>
      <c r="F29" s="26" t="str">
        <f>IF([27]調査項目10!F31="","",[27]調査項目10!F31)</f>
        <v>0299(59)2111</v>
      </c>
      <c r="G29" s="4"/>
    </row>
    <row r="30" spans="1:7" s="1" customFormat="1" ht="15.95" customHeight="1">
      <c r="A30" s="4"/>
      <c r="B30" s="17" t="str">
        <f>IF([28]調査項目10!B32="","",[28]調査項目10!B32)</f>
        <v>桜川市</v>
      </c>
      <c r="C30" s="17" t="str">
        <f>IF([28]調査項目10!C32="","",[28]調査項目10!C32)</f>
        <v>082317</v>
      </c>
      <c r="D30" s="21" t="str">
        <f>IF([28]調査項目10!D32="","",[28]調査項目10!D32)</f>
        <v>桜川市羽田1023番地</v>
      </c>
      <c r="E30" s="17" t="str">
        <f>IF([28]調査項目10!E32="","",[28]調査項目10!E32)</f>
        <v>309-1293</v>
      </c>
      <c r="F30" s="26" t="str">
        <f>IF([28]調査項目10!F32="","",[28]調査項目10!F32)</f>
        <v>0296(58)5111</v>
      </c>
      <c r="G30" s="4"/>
    </row>
    <row r="31" spans="1:7" s="1" customFormat="1" ht="15.95" customHeight="1">
      <c r="A31" s="4"/>
      <c r="B31" s="17" t="str">
        <f>IF([29]調査項目10!B33="","",[29]調査項目10!B33)</f>
        <v>神栖市</v>
      </c>
      <c r="C31" s="17" t="str">
        <f>IF([29]調査項目10!C33="","",[29]調査項目10!C33)</f>
        <v>082325</v>
      </c>
      <c r="D31" s="21" t="str">
        <f>IF([29]調査項目10!D33="","",[29]調査項目10!D33)</f>
        <v>神栖市溝口4991番地5</v>
      </c>
      <c r="E31" s="17" t="str">
        <f>IF([29]調査項目10!E33="","",[29]調査項目10!E33)</f>
        <v>314-0192</v>
      </c>
      <c r="F31" s="26" t="str">
        <f>IF([29]調査項目10!F33="","",[29]調査項目10!F33)</f>
        <v>0299(90)1111</v>
      </c>
      <c r="G31" s="4"/>
    </row>
    <row r="32" spans="1:7" s="1" customFormat="1" ht="15.95" customHeight="1">
      <c r="A32" s="4"/>
      <c r="B32" s="17" t="str">
        <f>IF([30]調査項目10!B34="","",[30]調査項目10!B34)</f>
        <v>行方市</v>
      </c>
      <c r="C32" s="17" t="str">
        <f>IF([30]調査項目10!C34="","",[30]調査項目10!C34)</f>
        <v>082333</v>
      </c>
      <c r="D32" s="21" t="str">
        <f>IF([30]調査項目10!D34="","",[30]調査項目10!D34)</f>
        <v>行方市麻生1561番地9</v>
      </c>
      <c r="E32" s="17" t="str">
        <f>IF([30]調査項目10!E34="","",[30]調査項目10!E34)</f>
        <v>311-3892</v>
      </c>
      <c r="F32" s="26" t="str">
        <f>IF([30]調査項目10!F34="","",[30]調査項目10!F34)</f>
        <v>0299(72)0811</v>
      </c>
      <c r="G32" s="4"/>
    </row>
    <row r="33" spans="1:14" s="1" customFormat="1" ht="15.95" customHeight="1">
      <c r="A33" s="4"/>
      <c r="B33" s="17" t="str">
        <f>IF([31]調査項目10!B35="","",[31]調査項目10!B35)</f>
        <v>鉾田市</v>
      </c>
      <c r="C33" s="17" t="str">
        <f>IF([31]調査項目10!C35="","",[31]調査項目10!C35)</f>
        <v>082341</v>
      </c>
      <c r="D33" s="21" t="str">
        <f>IF([31]調査項目10!D35="","",[31]調査項目10!D35)</f>
        <v>鉾田市鉾田1444番地1</v>
      </c>
      <c r="E33" s="17" t="str">
        <f>IF([31]調査項目10!E35="","",[31]調査項目10!E35)</f>
        <v>311-1592</v>
      </c>
      <c r="F33" s="26" t="str">
        <f>IF([31]調査項目10!F35="","",[31]調査項目10!F35)</f>
        <v>0291(33)2111</v>
      </c>
      <c r="G33" s="4"/>
    </row>
    <row r="34" spans="1:14" s="1" customFormat="1" ht="15.95" customHeight="1">
      <c r="A34" s="4"/>
      <c r="B34" s="17" t="str">
        <f>IF([32]調査項目10!B36="","",[32]調査項目10!B36)</f>
        <v>つくばみらい市</v>
      </c>
      <c r="C34" s="17" t="str">
        <f>IF([32]調査項目10!C36="","",[32]調査項目10!C36)</f>
        <v>082350</v>
      </c>
      <c r="D34" s="21" t="str">
        <f>IF([32]調査項目10!D36="","",[32]調査項目10!D36)</f>
        <v>つくばみらい市福田195番地</v>
      </c>
      <c r="E34" s="17" t="str">
        <f>IF([32]調査項目10!E36="","",[32]調査項目10!E36)</f>
        <v>300-2395</v>
      </c>
      <c r="F34" s="26" t="str">
        <f>IF([32]調査項目10!F36="","",[32]調査項目10!F36)</f>
        <v>0297(58)2111</v>
      </c>
      <c r="G34" s="4"/>
    </row>
    <row r="35" spans="1:14" s="1" customFormat="1" ht="15.95" customHeight="1">
      <c r="A35" s="4"/>
      <c r="B35" s="33" t="str">
        <f>IF([33]調査項目10!B37="","",[33]調査項目10!B37)</f>
        <v>小美玉市</v>
      </c>
      <c r="C35" s="33" t="str">
        <f>IF([33]調査項目10!C37="","",[33]調査項目10!C37)</f>
        <v>082368</v>
      </c>
      <c r="D35" s="34" t="str">
        <f>IF([33]調査項目10!D37="","",[33]調査項目10!D37)</f>
        <v>小美玉市堅倉835番地</v>
      </c>
      <c r="E35" s="33" t="str">
        <f>IF([33]調査項目10!E37="","",[33]調査項目10!E37)</f>
        <v>319-0192</v>
      </c>
      <c r="F35" s="35" t="str">
        <f>IF([33]調査項目10!F37="","",[33]調査項目10!F37)</f>
        <v>0299(48)1111</v>
      </c>
      <c r="G35" s="4"/>
    </row>
    <row r="36" spans="1:14" s="1" customFormat="1" ht="15.95" customHeight="1">
      <c r="A36" s="4"/>
      <c r="B36" s="30" t="str">
        <f>IF([34]調査項目10!B38="","",[34]調査項目10!B38)</f>
        <v>茨城町</v>
      </c>
      <c r="C36" s="30" t="str">
        <f>IF([34]調査項目10!C38="","",[34]調査項目10!C38)</f>
        <v>083020</v>
      </c>
      <c r="D36" s="31" t="str">
        <f>IF([34]調査項目10!D38="","",[34]調査項目10!D38)</f>
        <v>東茨城郡茨城町大字小堤1080番地</v>
      </c>
      <c r="E36" s="30" t="str">
        <f>IF([34]調査項目10!E38="","",[34]調査項目10!E38)</f>
        <v>311-3192</v>
      </c>
      <c r="F36" s="32" t="str">
        <f>IF([34]調査項目10!F38="","",[34]調査項目10!F38)</f>
        <v>029(292)1111</v>
      </c>
      <c r="G36" s="4"/>
    </row>
    <row r="37" spans="1:14" s="1" customFormat="1" ht="15.95" customHeight="1">
      <c r="A37" s="4"/>
      <c r="B37" s="17" t="str">
        <f>IF([35]調査項目10!B39="","",[35]調査項目10!B39)</f>
        <v>大洗町</v>
      </c>
      <c r="C37" s="17" t="str">
        <f>IF([35]調査項目10!C39="","",[35]調査項目10!C39)</f>
        <v>083097</v>
      </c>
      <c r="D37" s="21" t="str">
        <f>IF([35]調査項目10!D39="","",[35]調査項目10!D39)</f>
        <v>東茨城郡大洗町磯浜町6881番地の275</v>
      </c>
      <c r="E37" s="17" t="str">
        <f>IF([35]調査項目10!E39="","",[35]調査項目10!E39)</f>
        <v>311-1392</v>
      </c>
      <c r="F37" s="26" t="str">
        <f>IF([35]調査項目10!F39="","",[35]調査項目10!F39)</f>
        <v>029(267)5111</v>
      </c>
      <c r="G37" s="4"/>
    </row>
    <row r="38" spans="1:14" s="1" customFormat="1" ht="15.95" customHeight="1">
      <c r="A38" s="4"/>
      <c r="B38" s="17" t="str">
        <f>IF([36]調査項目10!B40="","",[36]調査項目10!B40)</f>
        <v>城里町</v>
      </c>
      <c r="C38" s="17" t="str">
        <f>IF([36]調査項目10!C40="","",[36]調査項目10!C40)</f>
        <v>083101</v>
      </c>
      <c r="D38" s="21" t="str">
        <f>IF([36]調査項目10!D40="","",[36]調査項目10!D40)</f>
        <v>東茨城郡城里町大字石塚1428番地の25</v>
      </c>
      <c r="E38" s="17" t="str">
        <f>IF([36]調査項目10!E40="","",[36]調査項目10!E40)</f>
        <v>311-4391</v>
      </c>
      <c r="F38" s="26" t="str">
        <f>IF([36]調査項目10!F40="","",[36]調査項目10!F40)</f>
        <v>029(288)3111</v>
      </c>
      <c r="G38" s="4"/>
    </row>
    <row r="39" spans="1:14" s="1" customFormat="1" ht="15.95" customHeight="1">
      <c r="A39" s="4"/>
      <c r="B39" s="17" t="str">
        <f>IF([37]調査項目10!B41="","",[37]調査項目10!B41)</f>
        <v>東海村</v>
      </c>
      <c r="C39" s="17" t="str">
        <f>IF([37]調査項目10!C41="","",[37]調査項目10!C41)</f>
        <v>083411</v>
      </c>
      <c r="D39" s="21" t="str">
        <f>IF([37]調査項目10!D41="","",[37]調査項目10!D41)</f>
        <v>那珂郡東海村東海三丁目7番1号</v>
      </c>
      <c r="E39" s="17" t="str">
        <f>IF([37]調査項目10!E41="","",[37]調査項目10!E41)</f>
        <v>319-1192</v>
      </c>
      <c r="F39" s="26" t="str">
        <f>IF([37]調査項目10!F41="","",[37]調査項目10!F41)</f>
        <v>029(282)1711</v>
      </c>
      <c r="G39" s="4"/>
    </row>
    <row r="40" spans="1:14" s="1" customFormat="1" ht="15.95" customHeight="1">
      <c r="A40" s="4"/>
      <c r="B40" s="17" t="str">
        <f>IF([38]調査項目10!B42="","",[38]調査項目10!B42)</f>
        <v>大子町</v>
      </c>
      <c r="C40" s="17" t="str">
        <f>IF([38]調査項目10!C42="","",[38]調査項目10!C42)</f>
        <v>083640</v>
      </c>
      <c r="D40" s="21" t="str">
        <f>IF([38]調査項目10!D42="","",[38]調査項目10!D42)</f>
        <v>久慈郡大子町大字大子866番地</v>
      </c>
      <c r="E40" s="17" t="str">
        <f>IF([38]調査項目10!E42="","",[38]調査項目10!E42)</f>
        <v>319-3526</v>
      </c>
      <c r="F40" s="26" t="str">
        <f>IF([38]調査項目10!F42="","",[38]調査項目10!F42)</f>
        <v>0295(72)1111</v>
      </c>
      <c r="G40" s="4"/>
    </row>
    <row r="41" spans="1:14" s="1" customFormat="1" ht="15.95" customHeight="1">
      <c r="A41" s="4"/>
      <c r="B41" s="17" t="str">
        <f>IF([39]調査項目10!B43="","",[39]調査項目10!B43)</f>
        <v>美浦村</v>
      </c>
      <c r="C41" s="17" t="str">
        <f>IF([39]調査項目10!C43="","",[39]調査項目10!C43)</f>
        <v>084425</v>
      </c>
      <c r="D41" s="21" t="str">
        <f>IF([39]調査項目10!D43="","",[39]調査項目10!D43)</f>
        <v>稲敷郡美浦村大字受領1515番地</v>
      </c>
      <c r="E41" s="17" t="str">
        <f>IF([39]調査項目10!E43="","",[39]調査項目10!E43)</f>
        <v>300-0492</v>
      </c>
      <c r="F41" s="26" t="str">
        <f>IF([39]調査項目10!F43="","",[39]調査項目10!F43)</f>
        <v>029(885)0340</v>
      </c>
      <c r="G41" s="4"/>
      <c r="H41" s="4"/>
      <c r="I41" s="4"/>
      <c r="J41" s="4"/>
      <c r="K41" s="4"/>
      <c r="L41" s="4"/>
      <c r="M41" s="4"/>
      <c r="N41" s="4"/>
    </row>
    <row r="42" spans="1:14" s="1" customFormat="1" ht="15.95" customHeight="1">
      <c r="A42" s="4"/>
      <c r="B42" s="17" t="str">
        <f>IF([40]調査項目10!B44="","",[40]調査項目10!B44)</f>
        <v>阿見町</v>
      </c>
      <c r="C42" s="17" t="str">
        <f>IF([40]調査項目10!C44="","",[40]調査項目10!C44)</f>
        <v>084433</v>
      </c>
      <c r="D42" s="21" t="str">
        <f>IF([40]調査項目10!D44="","",[40]調査項目10!D44)</f>
        <v>稲敷郡阿見町中央一丁目1番1号</v>
      </c>
      <c r="E42" s="17" t="str">
        <f>IF([40]調査項目10!E44="","",[40]調査項目10!E44)</f>
        <v>300-0392</v>
      </c>
      <c r="F42" s="26" t="str">
        <f>IF([40]調査項目10!F44="","",[40]調査項目10!F44)</f>
        <v>029(888)1111</v>
      </c>
      <c r="G42" s="4"/>
    </row>
    <row r="43" spans="1:14" s="1" customFormat="1" ht="15.95" customHeight="1">
      <c r="A43" s="4"/>
      <c r="B43" s="17" t="str">
        <f>IF([41]調査項目10!B45="","",[41]調査項目10!B45)</f>
        <v>河内町</v>
      </c>
      <c r="C43" s="17" t="str">
        <f>IF([41]調査項目10!C45="","",[41]調査項目10!C45)</f>
        <v>084476</v>
      </c>
      <c r="D43" s="21" t="str">
        <f>IF([41]調査項目10!D45="","",[41]調査項目10!D45)</f>
        <v>稲敷郡河内町源清田1183番地</v>
      </c>
      <c r="E43" s="17" t="str">
        <f>IF([41]調査項目10!E45="","",[41]調査項目10!E45)</f>
        <v>300-1392</v>
      </c>
      <c r="F43" s="26" t="str">
        <f>IF([41]調査項目10!F45="","",[41]調査項目10!F45)</f>
        <v>0297(84)2111</v>
      </c>
      <c r="G43" s="4"/>
    </row>
    <row r="44" spans="1:14" s="1" customFormat="1" ht="15.95" customHeight="1">
      <c r="A44" s="4"/>
      <c r="B44" s="17" t="str">
        <f>IF([42]調査項目10!B46="","",[42]調査項目10!B46)</f>
        <v>八千代町</v>
      </c>
      <c r="C44" s="17" t="str">
        <f>IF([42]調査項目10!C46="","",[42]調査項目10!C46)</f>
        <v>085219</v>
      </c>
      <c r="D44" s="21" t="str">
        <f>IF([42]調査項目10!D46="","",[42]調査項目10!D46)</f>
        <v>結城郡八千代町大字菅谷1170番地</v>
      </c>
      <c r="E44" s="17" t="str">
        <f>IF([42]調査項目10!E46="","",[42]調査項目10!E46)</f>
        <v>300-3592</v>
      </c>
      <c r="F44" s="26" t="str">
        <f>IF([42]調査項目10!F46="","",[42]調査項目10!F46)</f>
        <v>0296(48)1111</v>
      </c>
      <c r="G44" s="4"/>
    </row>
    <row r="45" spans="1:14" s="1" customFormat="1" ht="15.95" customHeight="1">
      <c r="A45" s="4"/>
      <c r="B45" s="17" t="str">
        <f>IF([43]調査項目10!B47="","",[43]調査項目10!B47)</f>
        <v>五霞町</v>
      </c>
      <c r="C45" s="17" t="str">
        <f>IF([43]調査項目10!C47="","",[43]調査項目10!C47)</f>
        <v>085421</v>
      </c>
      <c r="D45" s="21" t="str">
        <f>IF([43]調査項目10!D47="","",[43]調査項目10!D47)</f>
        <v>猿島郡五霞町大字小福田1162番地1</v>
      </c>
      <c r="E45" s="17" t="str">
        <f>IF([43]調査項目10!E47="","",[43]調査項目10!E47)</f>
        <v>306-0392</v>
      </c>
      <c r="F45" s="26" t="str">
        <f>IF([43]調査項目10!F47="","",[43]調査項目10!F47)</f>
        <v>0280(84)1111</v>
      </c>
      <c r="G45" s="4"/>
    </row>
    <row r="46" spans="1:14" s="1" customFormat="1" ht="15.95" customHeight="1">
      <c r="A46" s="4"/>
      <c r="B46" s="17" t="str">
        <f>IF([44]調査項目10!B48="","",[44]調査項目10!B48)</f>
        <v>境町</v>
      </c>
      <c r="C46" s="17" t="str">
        <f>IF([44]調査項目10!C48="","",[44]調査項目10!C48)</f>
        <v>085464</v>
      </c>
      <c r="D46" s="21" t="str">
        <f>IF([44]調査項目10!D48="","",[44]調査項目10!D48)</f>
        <v>猿島郡境町391番地1</v>
      </c>
      <c r="E46" s="17" t="str">
        <f>IF([44]調査項目10!E48="","",[44]調査項目10!E48)</f>
        <v>306-0495</v>
      </c>
      <c r="F46" s="26" t="str">
        <f>IF([44]調査項目10!F48="","",[44]調査項目10!F48)</f>
        <v>0280(81)1300</v>
      </c>
      <c r="G46" s="4"/>
    </row>
    <row r="47" spans="1:14" s="1" customFormat="1" ht="15.95" customHeight="1">
      <c r="A47" s="4"/>
      <c r="B47" s="27" t="str">
        <f>IF([45]調査項目10!B49="","",[45]調査項目10!B49)</f>
        <v>利根町</v>
      </c>
      <c r="C47" s="27" t="str">
        <f>IF([45]調査項目10!C49="","",[45]調査項目10!C49)</f>
        <v>085642</v>
      </c>
      <c r="D47" s="28" t="str">
        <f>IF([45]調査項目10!D49="","",[45]調査項目10!D49)</f>
        <v>北相馬郡利根町大字布川841番地1</v>
      </c>
      <c r="E47" s="27" t="str">
        <f>IF([45]調査項目10!E49="","",[45]調査項目10!E49)</f>
        <v>300-1696</v>
      </c>
      <c r="F47" s="29" t="str">
        <f>IF([45]調査項目10!F49="","",[45]調査項目10!F49)</f>
        <v>0297(68)2211</v>
      </c>
      <c r="G47" s="4"/>
    </row>
    <row r="48" spans="1:14" s="1" customFormat="1" ht="15" customHeight="1">
      <c r="A48" s="4"/>
      <c r="C48" s="2"/>
      <c r="E48" s="2"/>
      <c r="F48" s="12"/>
      <c r="G48" s="4"/>
    </row>
    <row r="49" spans="3:6" s="1" customFormat="1" ht="21.75" customHeight="1">
      <c r="C49" s="2"/>
      <c r="E49" s="2"/>
      <c r="F49" s="12"/>
    </row>
  </sheetData>
  <mergeCells count="2">
    <mergeCell ref="E1:F1"/>
    <mergeCell ref="E2:F2"/>
  </mergeCells>
  <phoneticPr fontId="20"/>
  <printOptions horizontalCentered="1"/>
  <pageMargins left="0.70866141732283472" right="0.70866141732283472" top="0.78740157480314965" bottom="0.6692913385826772" header="0" footer="0"/>
  <pageSetup paperSize="9" firstPageNumber="33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29市役所・町村役場一覧</vt:lpstr>
      <vt:lpstr>'29市役所・町村役場一覧'!Print_Area</vt:lpstr>
      <vt:lpstr>'29市役所・町村役場一覧'!Print_Titles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企画部情報政策課</cp:lastModifiedBy>
  <cp:lastPrinted>2017-05-26T00:08:07Z</cp:lastPrinted>
  <dcterms:created xsi:type="dcterms:W3CDTF">2012-04-27T07:24:35Z</dcterms:created>
  <dcterms:modified xsi:type="dcterms:W3CDTF">2017-07-11T07:08:19Z</dcterms:modified>
</cp:coreProperties>
</file>