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3都市宣言の状況" sheetId="9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'03都市宣言の状況'!$B$1:$I$48</definedName>
    <definedName name="_xlnm.Print_Area">#REF!</definedName>
    <definedName name="_xlnm.Print_Titles" localSheetId="0">'03都市宣言の状況'!$3:$4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D35" i="94" l="1"/>
  <c r="D19" i="94" l="1"/>
  <c r="D37" i="94"/>
  <c r="H2" i="94"/>
  <c r="D5" i="94"/>
  <c r="D27" i="94"/>
  <c r="D21" i="94"/>
  <c r="D15" i="94"/>
  <c r="D10" i="94"/>
  <c r="D8" i="94"/>
  <c r="D48" i="94"/>
  <c r="D47" i="94"/>
  <c r="D46" i="94"/>
  <c r="D45" i="94"/>
  <c r="D44" i="94"/>
  <c r="D43" i="94"/>
  <c r="D42" i="94"/>
  <c r="D41" i="94"/>
  <c r="D40" i="94"/>
  <c r="D39" i="94"/>
  <c r="D38" i="94"/>
  <c r="D36" i="94"/>
  <c r="D34" i="94"/>
  <c r="D33" i="94"/>
  <c r="D32" i="94"/>
  <c r="D31" i="94"/>
  <c r="D30" i="94"/>
  <c r="D29" i="94"/>
  <c r="D28" i="94"/>
  <c r="D26" i="94"/>
  <c r="D25" i="94"/>
  <c r="D24" i="94"/>
  <c r="D23" i="94"/>
  <c r="D22" i="94"/>
  <c r="D20" i="94"/>
  <c r="D18" i="94"/>
  <c r="D17" i="94"/>
  <c r="D16" i="94"/>
  <c r="D14" i="94"/>
  <c r="D13" i="94"/>
  <c r="D12" i="94"/>
  <c r="D11" i="94"/>
  <c r="D9" i="94"/>
  <c r="D7" i="94"/>
  <c r="D6" i="94"/>
</calcChain>
</file>

<file path=xl/sharedStrings.xml><?xml version="1.0" encoding="utf-8"?>
<sst xmlns="http://schemas.openxmlformats.org/spreadsheetml/2006/main" count="47" uniqueCount="47">
  <si>
    <t>常総市</t>
    <rPh sb="0" eb="2">
      <t>ジョウソウ</t>
    </rPh>
    <rPh sb="2" eb="3">
      <t>シ</t>
    </rPh>
    <phoneticPr fontId="20"/>
  </si>
  <si>
    <t>那珂市</t>
    <rPh sb="0" eb="2">
      <t>ナカ</t>
    </rPh>
    <rPh sb="2" eb="3">
      <t>シ</t>
    </rPh>
    <phoneticPr fontId="20"/>
  </si>
  <si>
    <t>かすみがうら市</t>
    <rPh sb="6" eb="7">
      <t>シ</t>
    </rPh>
    <phoneticPr fontId="20"/>
  </si>
  <si>
    <t>桜川市</t>
    <rPh sb="0" eb="2">
      <t>サクラガワ</t>
    </rPh>
    <rPh sb="2" eb="3">
      <t>シ</t>
    </rPh>
    <phoneticPr fontId="20"/>
  </si>
  <si>
    <t>神栖市</t>
    <rPh sb="0" eb="2">
      <t>カミス</t>
    </rPh>
    <rPh sb="2" eb="3">
      <t>シ</t>
    </rPh>
    <phoneticPr fontId="20"/>
  </si>
  <si>
    <t>行方市</t>
    <rPh sb="0" eb="2">
      <t>ナメガタ</t>
    </rPh>
    <rPh sb="2" eb="3">
      <t>シ</t>
    </rPh>
    <phoneticPr fontId="20"/>
  </si>
  <si>
    <t>つくばみらい市</t>
    <rPh sb="6" eb="7">
      <t>シ</t>
    </rPh>
    <phoneticPr fontId="20"/>
  </si>
  <si>
    <t>小美玉市</t>
    <rPh sb="0" eb="1">
      <t>オ</t>
    </rPh>
    <rPh sb="1" eb="2">
      <t>ミ</t>
    </rPh>
    <rPh sb="2" eb="3">
      <t>タマ</t>
    </rPh>
    <rPh sb="3" eb="4">
      <t>シ</t>
    </rPh>
    <phoneticPr fontId="20"/>
  </si>
  <si>
    <t>城里町</t>
    <rPh sb="0" eb="1">
      <t>シロ</t>
    </rPh>
    <rPh sb="1" eb="2">
      <t>サト</t>
    </rPh>
    <rPh sb="2" eb="3">
      <t>マチ</t>
    </rPh>
    <phoneticPr fontId="20"/>
  </si>
  <si>
    <t>古河市</t>
    <rPh sb="0" eb="3">
      <t>コガシ</t>
    </rPh>
    <phoneticPr fontId="20"/>
  </si>
  <si>
    <t>石岡市</t>
    <rPh sb="0" eb="3">
      <t>イシオカシ</t>
    </rPh>
    <phoneticPr fontId="20"/>
  </si>
  <si>
    <t>坂東市</t>
    <rPh sb="0" eb="2">
      <t>バンドウ</t>
    </rPh>
    <rPh sb="2" eb="3">
      <t>シ</t>
    </rPh>
    <phoneticPr fontId="20"/>
  </si>
  <si>
    <t>稲敷市</t>
    <rPh sb="0" eb="2">
      <t>イナシキ</t>
    </rPh>
    <rPh sb="2" eb="3">
      <t>シ</t>
    </rPh>
    <phoneticPr fontId="20"/>
  </si>
  <si>
    <t>市町村名</t>
    <rPh sb="0" eb="3">
      <t>シチョウソン</t>
    </rPh>
    <rPh sb="3" eb="4">
      <t>メイ</t>
    </rPh>
    <phoneticPr fontId="20"/>
  </si>
  <si>
    <t>水戸市</t>
    <rPh sb="0" eb="3">
      <t>ミトシ</t>
    </rPh>
    <phoneticPr fontId="20"/>
  </si>
  <si>
    <t>日立市</t>
    <rPh sb="0" eb="3">
      <t>ヒタチシ</t>
    </rPh>
    <phoneticPr fontId="20"/>
  </si>
  <si>
    <t>結城市</t>
    <rPh sb="0" eb="3">
      <t>ユウキシ</t>
    </rPh>
    <phoneticPr fontId="20"/>
  </si>
  <si>
    <t>龍ケ崎市</t>
    <rPh sb="0" eb="4">
      <t>リュウガサキシ</t>
    </rPh>
    <phoneticPr fontId="20"/>
  </si>
  <si>
    <t>下妻市</t>
    <rPh sb="0" eb="3">
      <t>シモツマシ</t>
    </rPh>
    <phoneticPr fontId="20"/>
  </si>
  <si>
    <t>高萩市</t>
    <rPh sb="0" eb="3">
      <t>タカハギシ</t>
    </rPh>
    <phoneticPr fontId="20"/>
  </si>
  <si>
    <t>取手市</t>
    <rPh sb="0" eb="3">
      <t>トリデシ</t>
    </rPh>
    <phoneticPr fontId="20"/>
  </si>
  <si>
    <t>牛久市</t>
    <rPh sb="0" eb="3">
      <t>ウシクシ</t>
    </rPh>
    <phoneticPr fontId="20"/>
  </si>
  <si>
    <t>ひたちなか市</t>
    <rPh sb="5" eb="6">
      <t>シ</t>
    </rPh>
    <phoneticPr fontId="20"/>
  </si>
  <si>
    <t>鹿嶋市</t>
    <rPh sb="0" eb="3">
      <t>カシマシ</t>
    </rPh>
    <phoneticPr fontId="20"/>
  </si>
  <si>
    <t>東海村</t>
    <rPh sb="0" eb="3">
      <t>トウカイムラ</t>
    </rPh>
    <phoneticPr fontId="20"/>
  </si>
  <si>
    <t>河内町</t>
    <rPh sb="0" eb="3">
      <t>カワチマチ</t>
    </rPh>
    <phoneticPr fontId="20"/>
  </si>
  <si>
    <t>３　都市宣言の状況</t>
    <rPh sb="2" eb="4">
      <t>トシ</t>
    </rPh>
    <rPh sb="4" eb="6">
      <t>センゲン</t>
    </rPh>
    <rPh sb="7" eb="9">
      <t>ジョウキョウ</t>
    </rPh>
    <phoneticPr fontId="20"/>
  </si>
  <si>
    <t>都　　　　市　　　　宣　　　　言　　　　名</t>
    <rPh sb="0" eb="6">
      <t>トシ</t>
    </rPh>
    <rPh sb="10" eb="16">
      <t>センゲン</t>
    </rPh>
    <rPh sb="20" eb="21">
      <t>メイ</t>
    </rPh>
    <phoneticPr fontId="20"/>
  </si>
  <si>
    <t>土浦市</t>
    <rPh sb="0" eb="2">
      <t>ツチウラ</t>
    </rPh>
    <rPh sb="2" eb="3">
      <t>シ</t>
    </rPh>
    <phoneticPr fontId="20"/>
  </si>
  <si>
    <t>常陸太田市</t>
    <rPh sb="0" eb="1">
      <t>ジョウ</t>
    </rPh>
    <rPh sb="1" eb="2">
      <t>リク</t>
    </rPh>
    <rPh sb="2" eb="5">
      <t>オオタシ</t>
    </rPh>
    <phoneticPr fontId="20"/>
  </si>
  <si>
    <t>北茨城市</t>
    <rPh sb="0" eb="1">
      <t>キタ</t>
    </rPh>
    <rPh sb="1" eb="3">
      <t>イバラキ</t>
    </rPh>
    <rPh sb="3" eb="4">
      <t>シ</t>
    </rPh>
    <phoneticPr fontId="20"/>
  </si>
  <si>
    <t>笠間市</t>
    <rPh sb="0" eb="2">
      <t>カサマ</t>
    </rPh>
    <rPh sb="2" eb="3">
      <t>シ</t>
    </rPh>
    <phoneticPr fontId="20"/>
  </si>
  <si>
    <t>つくば市</t>
    <rPh sb="0" eb="4">
      <t>ツクバシ</t>
    </rPh>
    <phoneticPr fontId="20"/>
  </si>
  <si>
    <t>潮来市</t>
    <rPh sb="0" eb="2">
      <t>イタコ</t>
    </rPh>
    <rPh sb="2" eb="3">
      <t>シ</t>
    </rPh>
    <phoneticPr fontId="20"/>
  </si>
  <si>
    <t>守谷市</t>
    <rPh sb="0" eb="2">
      <t>モリヤ</t>
    </rPh>
    <rPh sb="2" eb="3">
      <t>シ</t>
    </rPh>
    <phoneticPr fontId="20"/>
  </si>
  <si>
    <t>常陸大宮市</t>
    <rPh sb="0" eb="2">
      <t>ヒタチ</t>
    </rPh>
    <rPh sb="2" eb="4">
      <t>オオミヤ</t>
    </rPh>
    <rPh sb="4" eb="5">
      <t>シ</t>
    </rPh>
    <phoneticPr fontId="20"/>
  </si>
  <si>
    <t>筑西市</t>
    <rPh sb="0" eb="1">
      <t>チク</t>
    </rPh>
    <rPh sb="1" eb="2">
      <t>セイ</t>
    </rPh>
    <rPh sb="2" eb="3">
      <t>シ</t>
    </rPh>
    <phoneticPr fontId="20"/>
  </si>
  <si>
    <t>鉾田市</t>
    <rPh sb="0" eb="2">
      <t>ホコタ</t>
    </rPh>
    <rPh sb="2" eb="3">
      <t>シ</t>
    </rPh>
    <phoneticPr fontId="20"/>
  </si>
  <si>
    <t>茨城町</t>
    <rPh sb="0" eb="2">
      <t>イバラキ</t>
    </rPh>
    <rPh sb="2" eb="3">
      <t>マチ</t>
    </rPh>
    <phoneticPr fontId="20"/>
  </si>
  <si>
    <t>大洗町</t>
    <rPh sb="0" eb="2">
      <t>オオアライ</t>
    </rPh>
    <rPh sb="2" eb="3">
      <t>マチ</t>
    </rPh>
    <phoneticPr fontId="20"/>
  </si>
  <si>
    <t>大子町</t>
    <rPh sb="0" eb="2">
      <t>ダイゴ</t>
    </rPh>
    <rPh sb="2" eb="3">
      <t>マチ</t>
    </rPh>
    <phoneticPr fontId="20"/>
  </si>
  <si>
    <t>美浦村</t>
    <rPh sb="0" eb="2">
      <t>ミウラ</t>
    </rPh>
    <rPh sb="2" eb="3">
      <t>ムラ</t>
    </rPh>
    <phoneticPr fontId="20"/>
  </si>
  <si>
    <t>阿見町</t>
    <rPh sb="0" eb="2">
      <t>アミ</t>
    </rPh>
    <rPh sb="2" eb="3">
      <t>チョウ</t>
    </rPh>
    <phoneticPr fontId="20"/>
  </si>
  <si>
    <t>八千代町</t>
    <rPh sb="0" eb="3">
      <t>ヤチヨ</t>
    </rPh>
    <rPh sb="3" eb="4">
      <t>マチ</t>
    </rPh>
    <phoneticPr fontId="20"/>
  </si>
  <si>
    <t>五霞町</t>
    <rPh sb="0" eb="1">
      <t>ゴ</t>
    </rPh>
    <rPh sb="1" eb="2">
      <t>カスミ</t>
    </rPh>
    <rPh sb="2" eb="3">
      <t>マチ</t>
    </rPh>
    <phoneticPr fontId="20"/>
  </si>
  <si>
    <t>境町</t>
    <rPh sb="0" eb="1">
      <t>サカイ</t>
    </rPh>
    <rPh sb="1" eb="2">
      <t>マチ</t>
    </rPh>
    <phoneticPr fontId="20"/>
  </si>
  <si>
    <t>利根町</t>
    <rPh sb="0" eb="2">
      <t>トネ</t>
    </rPh>
    <rPh sb="2" eb="3">
      <t>マチ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</si>
</sst>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0.0_ "/>
    <numFmt numFmtId="183" formatCode="0.00_ "/>
    <numFmt numFmtId="186" formatCode="#,##0_);[Red]\(#,##0\)"/>
    <numFmt numFmtId="190" formatCode="#,##0.0_);[Red]\(#,##0.0\)"/>
    <numFmt numFmtId="197" formatCode="#,##0;\-#,##0;&quot;-&quot;"/>
    <numFmt numFmtId="198" formatCode="&quot;SFr.&quot;#,##0;[Red]&quot;SFr.&quot;\-#,##0"/>
  </numFmts>
  <fonts count="3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b/>
      <sz val="1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7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198" fontId="6" fillId="0" borderId="0"/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/>
    <xf numFmtId="0" fontId="33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32">
    <xf numFmtId="0" fontId="0" fillId="0" borderId="0" xfId="0"/>
    <xf numFmtId="0" fontId="23" fillId="24" borderId="0" xfId="0" applyFont="1" applyFill="1" applyAlignment="1">
      <alignment vertical="center"/>
    </xf>
    <xf numFmtId="190" fontId="23" fillId="24" borderId="0" xfId="0" applyNumberFormat="1" applyFont="1" applyFill="1" applyAlignment="1">
      <alignment vertical="center"/>
    </xf>
    <xf numFmtId="186" fontId="23" fillId="24" borderId="0" xfId="0" applyNumberFormat="1" applyFont="1" applyFill="1" applyAlignment="1">
      <alignment vertical="center"/>
    </xf>
    <xf numFmtId="177" fontId="23" fillId="24" borderId="0" xfId="0" applyNumberFormat="1" applyFont="1" applyFill="1" applyAlignment="1">
      <alignment vertical="center"/>
    </xf>
    <xf numFmtId="0" fontId="23" fillId="24" borderId="0" xfId="0" applyFont="1" applyFill="1" applyBorder="1" applyAlignment="1">
      <alignment vertical="center"/>
    </xf>
    <xf numFmtId="186" fontId="23" fillId="24" borderId="0" xfId="0" applyNumberFormat="1" applyFont="1" applyFill="1" applyBorder="1" applyAlignment="1">
      <alignment vertical="center"/>
    </xf>
    <xf numFmtId="177" fontId="23" fillId="24" borderId="0" xfId="0" applyNumberFormat="1" applyFont="1" applyFill="1" applyBorder="1" applyAlignment="1">
      <alignment vertical="center"/>
    </xf>
    <xf numFmtId="190" fontId="23" fillId="24" borderId="0" xfId="0" applyNumberFormat="1" applyFont="1" applyFill="1" applyBorder="1" applyAlignment="1">
      <alignment vertical="center"/>
    </xf>
    <xf numFmtId="186" fontId="24" fillId="24" borderId="14" xfId="0" applyNumberFormat="1" applyFont="1" applyFill="1" applyBorder="1" applyAlignment="1">
      <alignment horizontal="distributed" vertical="center"/>
    </xf>
    <xf numFmtId="186" fontId="24" fillId="24" borderId="15" xfId="0" applyNumberFormat="1" applyFont="1" applyFill="1" applyBorder="1" applyAlignment="1">
      <alignment horizontal="distributed" vertical="center"/>
    </xf>
    <xf numFmtId="0" fontId="24" fillId="24" borderId="16" xfId="0" applyFont="1" applyFill="1" applyBorder="1" applyAlignment="1">
      <alignment horizontal="distributed" vertical="center"/>
    </xf>
    <xf numFmtId="0" fontId="24" fillId="24" borderId="17" xfId="0" applyFont="1" applyFill="1" applyBorder="1" applyAlignment="1">
      <alignment horizontal="distributed" vertical="center"/>
    </xf>
    <xf numFmtId="0" fontId="24" fillId="24" borderId="20" xfId="0" applyFont="1" applyFill="1" applyBorder="1" applyAlignment="1">
      <alignment horizontal="distributed" vertical="center"/>
    </xf>
    <xf numFmtId="0" fontId="24" fillId="24" borderId="18" xfId="0" applyFont="1" applyFill="1" applyBorder="1" applyAlignment="1">
      <alignment horizontal="distributed" vertical="center"/>
    </xf>
    <xf numFmtId="0" fontId="24" fillId="24" borderId="19" xfId="0" applyFont="1" applyFill="1" applyBorder="1" applyAlignment="1">
      <alignment horizontal="distributed" vertical="center"/>
    </xf>
    <xf numFmtId="0" fontId="24" fillId="24" borderId="21" xfId="0" applyFont="1" applyFill="1" applyBorder="1" applyAlignment="1">
      <alignment horizontal="distributed" vertical="center"/>
    </xf>
    <xf numFmtId="0" fontId="24" fillId="24" borderId="24" xfId="0" applyFont="1" applyFill="1" applyBorder="1" applyAlignment="1">
      <alignment horizontal="distributed" vertical="center"/>
    </xf>
    <xf numFmtId="0" fontId="24" fillId="24" borderId="23" xfId="0" applyFont="1" applyFill="1" applyBorder="1" applyAlignment="1">
      <alignment horizontal="distributed" vertical="center"/>
    </xf>
    <xf numFmtId="0" fontId="24" fillId="24" borderId="26" xfId="0" applyFont="1" applyFill="1" applyBorder="1" applyAlignment="1">
      <alignment horizontal="distributed" vertical="center"/>
    </xf>
    <xf numFmtId="0" fontId="24" fillId="24" borderId="25" xfId="0" applyFont="1" applyFill="1" applyBorder="1" applyAlignment="1">
      <alignment horizontal="distributed" vertical="center"/>
    </xf>
    <xf numFmtId="183" fontId="24" fillId="24" borderId="16" xfId="0" applyNumberFormat="1" applyFont="1" applyFill="1" applyBorder="1" applyAlignment="1">
      <alignment horizontal="left" vertical="center" wrapText="1" indent="1"/>
    </xf>
    <xf numFmtId="183" fontId="24" fillId="24" borderId="26" xfId="0" applyNumberFormat="1" applyFont="1" applyFill="1" applyBorder="1" applyAlignment="1">
      <alignment horizontal="left" vertical="center" wrapText="1" indent="1"/>
    </xf>
    <xf numFmtId="186" fontId="23" fillId="24" borderId="0" xfId="0" applyNumberFormat="1" applyFont="1" applyFill="1" applyAlignment="1">
      <alignment horizontal="left" vertical="center"/>
    </xf>
    <xf numFmtId="183" fontId="24" fillId="24" borderId="24" xfId="0" applyNumberFormat="1" applyFont="1" applyFill="1" applyBorder="1" applyAlignment="1">
      <alignment horizontal="left" vertical="center" wrapText="1" indent="1"/>
    </xf>
    <xf numFmtId="186" fontId="23" fillId="24" borderId="22" xfId="0" applyNumberFormat="1" applyFont="1" applyFill="1" applyBorder="1" applyAlignment="1">
      <alignment horizontal="left" vertical="center"/>
    </xf>
    <xf numFmtId="0" fontId="37" fillId="24" borderId="0" xfId="0" applyFont="1" applyFill="1" applyAlignment="1">
      <alignment horizontal="left" vertical="center"/>
    </xf>
    <xf numFmtId="177" fontId="25" fillId="24" borderId="0" xfId="0" applyNumberFormat="1" applyFont="1" applyFill="1" applyBorder="1" applyAlignment="1">
      <alignment horizontal="right" vertical="center"/>
    </xf>
    <xf numFmtId="177" fontId="25" fillId="24" borderId="12" xfId="0" applyNumberFormat="1" applyFont="1" applyFill="1" applyBorder="1" applyAlignment="1">
      <alignment horizontal="center" vertical="center"/>
    </xf>
    <xf numFmtId="177" fontId="25" fillId="24" borderId="13" xfId="0" applyNumberFormat="1" applyFont="1" applyFill="1" applyBorder="1" applyAlignment="1">
      <alignment horizontal="center" vertical="center"/>
    </xf>
    <xf numFmtId="186" fontId="24" fillId="24" borderId="12" xfId="0" applyNumberFormat="1" applyFont="1" applyFill="1" applyBorder="1" applyAlignment="1">
      <alignment horizontal="distributed" vertical="center"/>
    </xf>
    <xf numFmtId="186" fontId="24" fillId="24" borderId="13" xfId="0" applyNumberFormat="1" applyFont="1" applyFill="1" applyBorder="1" applyAlignment="1">
      <alignment horizontal="distributed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9&#24120;&#32207;&#24066;&#65288;&#34892;&#36001;&#25919;&#38306;&#2041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1&#39640;&#33833;&#24066;&#65288;&#34892;&#36001;&#25919;&#38306;&#2041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2&#21271;&#33576;&#22478;&#24066;&#65288;&#34892;&#36001;&#25919;&#38306;&#2041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3&#31520;&#38291;&#24066;&#65288;&#34892;&#36001;&#25919;&#38306;&#2041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4&#21462;&#25163;&#24066;&#65288;&#34892;&#36001;&#25919;&#38306;&#2041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5&#29275;&#20037;&#24066;&#65288;&#34892;&#36001;&#25919;&#38306;&#2041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7&#12402;&#12383;&#12385;&#12394;&#12363;&#24066;&#65288;&#34892;&#36001;&#25919;&#38306;&#2041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8&#40575;&#23947;&#24066;&#65288;&#34892;&#36001;&#25919;&#38306;&#204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9&#28526;&#26469;&#24066;&#65288;&#34892;&#36001;&#25919;&#38306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0&#23432;&#35895;&#24066;&#65288;&#34892;&#36001;&#25919;&#38306;&#2041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1&#24120;&#38520;&#22823;&#23470;&#24066;&#65288;&#34892;&#36001;&#25919;&#38306;&#2041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2&#37027;&#29634;&#24066;&#65288;&#34892;&#36001;&#25919;&#38306;&#20418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3&#31569;&#35199;&#24066;&#65288;&#34892;&#36001;&#25919;&#38306;&#20418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4&#22338;&#26481;&#24066;&#65288;&#34892;&#36001;&#25919;&#38306;&#20418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6&#12363;&#12377;&#12415;&#12364;&#12358;&#12425;&#24066;&#65288;&#34892;&#36001;&#25919;&#38306;&#20418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7&#26716;&#24029;&#24066;&#65288;&#34892;&#36001;&#25919;&#38306;&#20418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8&#31070;&#26646;&#24066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2&#26085;&#31435;&#24066;&#65288;&#34892;&#36001;&#25919;&#38306;&#20418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9&#34892;&#26041;&#24066;&#65288;&#34892;&#36001;&#25919;&#38306;&#2041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0&#37502;&#30000;&#24066;&#65288;&#34892;&#36001;&#25919;&#38306;&#20418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1&#12388;&#12367;&#12400;&#12415;&#12425;&#12356;&#24066;&#65288;&#34892;&#36001;&#25919;&#38306;&#20418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2&#23567;&#32654;&#29577;&#24066;&#65288;&#34892;&#36001;&#25919;&#38306;&#20418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3&#33576;&#22478;&#30010;&#65288;&#34892;&#36001;&#25919;&#38306;&#20418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4&#22823;&#27927;&#30010;&#65288;&#34892;&#36001;&#25919;&#38306;&#20418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5&#22478;&#37324;&#30010;&#65288;&#34892;&#36001;&#25919;&#38306;&#20418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6&#26481;&#28023;&#26449;&#65288;&#34892;&#36001;&#25919;&#38306;&#20418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7&#22823;&#23376;&#30010;&#65288;&#34892;&#36001;&#25919;&#38306;&#20418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8&#32654;&#28006;&#26449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3&#22303;&#28006;&#24066;&#65288;&#34892;&#36001;&#25919;&#38306;&#20418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9&#38463;&#35211;&#30010;&#65288;&#34892;&#36001;&#25919;&#38306;&#20418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0&#27827;&#20869;&#30010;&#65288;&#34892;&#36001;&#25919;&#38306;&#20418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1&#20843;&#21315;&#20195;&#30010;&#65288;&#34892;&#36001;&#25919;&#38306;&#20418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2&#20116;&#38686;&#30010;&#65288;&#34892;&#36001;&#25919;&#38306;&#20418;&#6528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3&#22659;&#30010;&#65288;&#34892;&#36001;&#25919;&#38306;&#20418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4&#21033;&#26681;&#30010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4&#21476;&#27827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5&#30707;&#23713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6&#32080;&#22478;&#24066;&#65288;&#34892;&#36001;&#25919;&#38306;&#2041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7&#40845;&#12465;&#23822;&#24066;&#65288;&#34892;&#36001;&#25919;&#38306;&#2041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8&#19979;&#22971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4">
          <cell r="D14" t="str">
            <v>交通安全　非核平和　飲酒運転追放</v>
          </cell>
        </row>
      </sheetData>
      <sheetData sheetId="4">
        <row r="14">
          <cell r="E14" t="str">
            <v>サクラ</v>
          </cell>
        </row>
      </sheetData>
      <sheetData sheetId="5">
        <row r="17">
          <cell r="D17">
            <v>22</v>
          </cell>
        </row>
      </sheetData>
      <sheetData sheetId="6">
        <row r="22">
          <cell r="C22" t="str">
            <v>870</v>
          </cell>
        </row>
      </sheetData>
      <sheetData sheetId="7"/>
      <sheetData sheetId="8"/>
      <sheetData sheetId="9">
        <row r="14">
          <cell r="B14" t="str">
            <v>常総市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</row>
      </sheetData>
      <sheetData sheetId="5">
        <row r="18">
          <cell r="D18">
            <v>20</v>
          </cell>
        </row>
      </sheetData>
      <sheetData sheetId="6">
        <row r="23">
          <cell r="C23" t="str">
            <v>885</v>
          </cell>
        </row>
      </sheetData>
      <sheetData sheetId="7">
        <row r="11">
          <cell r="C11" t="str">
            <v>常陸太田市</v>
          </cell>
        </row>
      </sheetData>
      <sheetData sheetId="8"/>
      <sheetData sheetId="9">
        <row r="15">
          <cell r="B15" t="str">
            <v>常陸太田市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2">
          <cell r="E22" t="str">
            <v>新庄市</v>
          </cell>
        </row>
      </sheetData>
      <sheetData sheetId="2"/>
      <sheetData sheetId="3">
        <row r="16">
          <cell r="D16" t="str">
            <v>交通安全　核兵器廃絶平和　青色申告　納期内納税完納推進　ゆとり　環境都市　地産地消推進  生涯現役</v>
          </cell>
        </row>
      </sheetData>
      <sheetData sheetId="4">
        <row r="16">
          <cell r="E16" t="str">
            <v>はぎ</v>
          </cell>
        </row>
      </sheetData>
      <sheetData sheetId="5">
        <row r="19">
          <cell r="D19">
            <v>16</v>
          </cell>
        </row>
      </sheetData>
      <sheetData sheetId="6">
        <row r="24">
          <cell r="C24" t="str">
            <v>845</v>
          </cell>
        </row>
      </sheetData>
      <sheetData sheetId="7"/>
      <sheetData sheetId="8"/>
      <sheetData sheetId="9">
        <row r="16">
          <cell r="B16" t="str">
            <v>高萩市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4">
          <cell r="E24" t="str">
            <v>中野市</v>
          </cell>
        </row>
      </sheetData>
      <sheetData sheetId="2">
        <row r="15">
          <cell r="E15" t="str">
            <v>ワイロア地区</v>
          </cell>
        </row>
      </sheetData>
      <sheetData sheetId="3">
        <row r="17">
          <cell r="D17" t="str">
            <v>交通安全　核兵器廃絶平和　ゆとりある生活</v>
          </cell>
        </row>
      </sheetData>
      <sheetData sheetId="4">
        <row r="17">
          <cell r="E17" t="str">
            <v>シャクナゲ</v>
          </cell>
        </row>
      </sheetData>
      <sheetData sheetId="5">
        <row r="20">
          <cell r="D20">
            <v>19</v>
          </cell>
        </row>
      </sheetData>
      <sheetData sheetId="6">
        <row r="25">
          <cell r="C25" t="str">
            <v>870</v>
          </cell>
        </row>
      </sheetData>
      <sheetData sheetId="7"/>
      <sheetData sheetId="8"/>
      <sheetData sheetId="9">
        <row r="17">
          <cell r="B17" t="str">
            <v>北茨城市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5">
          <cell r="E25" t="str">
            <v>矢板市</v>
          </cell>
        </row>
      </sheetData>
      <sheetData sheetId="2"/>
      <sheetData sheetId="3">
        <row r="18">
          <cell r="D18" t="str">
            <v>非核平和　健康都市</v>
          </cell>
        </row>
      </sheetData>
      <sheetData sheetId="4">
        <row r="18">
          <cell r="E18" t="str">
            <v>きく</v>
          </cell>
        </row>
      </sheetData>
      <sheetData sheetId="5">
        <row r="21">
          <cell r="D21">
            <v>22</v>
          </cell>
        </row>
      </sheetData>
      <sheetData sheetId="6">
        <row r="27">
          <cell r="C27" t="str">
            <v>900</v>
          </cell>
        </row>
      </sheetData>
      <sheetData sheetId="7">
        <row r="10">
          <cell r="C10" t="str">
            <v>笠間市</v>
          </cell>
        </row>
      </sheetData>
      <sheetData sheetId="8"/>
      <sheetData sheetId="9">
        <row r="18">
          <cell r="B18" t="str">
            <v>笠間市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0">
          <cell r="E30" t="str">
            <v>みなかみ町</v>
          </cell>
        </row>
      </sheetData>
      <sheetData sheetId="2">
        <row r="16">
          <cell r="E16" t="str">
            <v>カリフォルニア州ユーバ市</v>
          </cell>
        </row>
      </sheetData>
      <sheetData sheetId="3">
        <row r="19">
          <cell r="D19" t="str">
            <v>交通安全　暴力追放　自主納税　青少年健全育成　非核兵器平和　健康づくり　交通事故防止モデル　暴走族追放</v>
          </cell>
        </row>
      </sheetData>
      <sheetData sheetId="4">
        <row r="19">
          <cell r="E19" t="str">
            <v>ツツジ・フジ</v>
          </cell>
        </row>
      </sheetData>
      <sheetData sheetId="5">
        <row r="22">
          <cell r="D22">
            <v>24</v>
          </cell>
        </row>
      </sheetData>
      <sheetData sheetId="6">
        <row r="28">
          <cell r="C28" t="str">
            <v>876</v>
          </cell>
        </row>
      </sheetData>
      <sheetData sheetId="7"/>
      <sheetData sheetId="8"/>
      <sheetData sheetId="9">
        <row r="19">
          <cell r="B19" t="str">
            <v>取手市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1">
          <cell r="E31" t="str">
            <v>色麻町</v>
          </cell>
        </row>
      </sheetData>
      <sheetData sheetId="2">
        <row r="18">
          <cell r="E18" t="str">
            <v>ユーコン準州ホワイトホース市</v>
          </cell>
        </row>
      </sheetData>
      <sheetData sheetId="3">
        <row r="20">
          <cell r="D20" t="str">
            <v>交通安全　青色申告　非核平和　暴走族追放　飲酒運転追放　暴力追放　環境保全　けん銃追放　スポーツ健康　男女共同参画</v>
          </cell>
        </row>
      </sheetData>
      <sheetData sheetId="4">
        <row r="20">
          <cell r="E20" t="str">
            <v>きく</v>
          </cell>
        </row>
      </sheetData>
      <sheetData sheetId="5">
        <row r="23">
          <cell r="D23">
            <v>22</v>
          </cell>
        </row>
      </sheetData>
      <sheetData sheetId="6">
        <row r="30">
          <cell r="C30" t="str">
            <v>880</v>
          </cell>
        </row>
      </sheetData>
      <sheetData sheetId="7"/>
      <sheetData sheetId="8"/>
      <sheetData sheetId="9">
        <row r="20">
          <cell r="B20" t="str">
            <v>牛久市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</row>
      </sheetData>
      <sheetData sheetId="5">
        <row r="24">
          <cell r="D24">
            <v>28</v>
          </cell>
        </row>
      </sheetData>
      <sheetData sheetId="6">
        <row r="31">
          <cell r="C31" t="str">
            <v>927</v>
          </cell>
        </row>
      </sheetData>
      <sheetData sheetId="7">
        <row r="14">
          <cell r="C14" t="str">
            <v>つくば市</v>
          </cell>
        </row>
      </sheetData>
      <sheetData sheetId="8"/>
      <sheetData sheetId="9">
        <row r="21">
          <cell r="B21" t="str">
            <v>つくば市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5">
          <cell r="E35" t="str">
            <v>石巻市</v>
          </cell>
        </row>
      </sheetData>
      <sheetData sheetId="2"/>
      <sheetData sheetId="3">
        <row r="22">
          <cell r="D22" t="str">
            <v>核兵器廃絶平和</v>
          </cell>
        </row>
      </sheetData>
      <sheetData sheetId="4">
        <row r="22">
          <cell r="E22" t="str">
            <v>はまぎく</v>
          </cell>
        </row>
      </sheetData>
      <sheetData sheetId="5">
        <row r="25">
          <cell r="D25">
            <v>25</v>
          </cell>
        </row>
      </sheetData>
      <sheetData sheetId="6">
        <row r="32">
          <cell r="C32" t="str">
            <v>963</v>
          </cell>
        </row>
      </sheetData>
      <sheetData sheetId="7"/>
      <sheetData sheetId="8"/>
      <sheetData sheetId="9">
        <row r="22">
          <cell r="B22" t="str">
            <v>ひたちなか市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6">
          <cell r="E26" t="str">
            <v>江蘇省塩城市</v>
          </cell>
        </row>
      </sheetData>
      <sheetData sheetId="3">
        <row r="23">
          <cell r="D23" t="str">
            <v>非核平和　ゆとり　環境　青色申告　福祉都市　交通安全　期限内完納 暴力追放　シートベルト着用　飲酒運転追放</v>
          </cell>
        </row>
      </sheetData>
      <sheetData sheetId="4">
        <row r="23">
          <cell r="E23" t="str">
            <v>はまなす</v>
          </cell>
        </row>
      </sheetData>
      <sheetData sheetId="5">
        <row r="26">
          <cell r="D26">
            <v>22</v>
          </cell>
        </row>
      </sheetData>
      <sheetData sheetId="6">
        <row r="33">
          <cell r="C33" t="str">
            <v>836</v>
          </cell>
        </row>
      </sheetData>
      <sheetData sheetId="7"/>
      <sheetData sheetId="8"/>
      <sheetData sheetId="9">
        <row r="23">
          <cell r="B23" t="str">
            <v>鹿嶋市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</sheetData>
      <sheetData sheetId="3">
        <row r="3">
          <cell r="I3" t="str">
            <v>(平成29年4月1日現在)</v>
          </cell>
        </row>
        <row r="6">
          <cell r="D6" t="str">
            <v>交通安全　核兵器廃絶平和　緑の都市　男女共同参画　生涯学習都市 市民と行政との協働都市　健全で豊かな消費生活都市</v>
          </cell>
        </row>
      </sheetData>
      <sheetData sheetId="4">
        <row r="4">
          <cell r="G4" t="str">
            <v>　（平成29年4月1日現在）</v>
          </cell>
        </row>
      </sheetData>
      <sheetData sheetId="5">
        <row r="9">
          <cell r="D9">
            <v>28</v>
          </cell>
        </row>
      </sheetData>
      <sheetData sheetId="6">
        <row r="3">
          <cell r="K3" t="str">
            <v>（平成29年4月1日現在)(単位：千円）</v>
          </cell>
        </row>
      </sheetData>
      <sheetData sheetId="7">
        <row r="3">
          <cell r="Q3" t="str">
            <v>（平成29年4月1日現在）</v>
          </cell>
        </row>
      </sheetData>
      <sheetData sheetId="8"/>
      <sheetData sheetId="9">
        <row r="4">
          <cell r="E4" t="str">
            <v>（平成29年4月1日現在）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24">
          <cell r="D24" t="str">
            <v>交通安全　青色申告　非核都市　男女共同参画都市　振替納税推進　廃棄物持ち込み反対 暴力追放　飲酒運転撲滅　健康都市</v>
          </cell>
        </row>
      </sheetData>
      <sheetData sheetId="4">
        <row r="24">
          <cell r="E24" t="str">
            <v>あやめ</v>
          </cell>
        </row>
      </sheetData>
      <sheetData sheetId="5">
        <row r="27">
          <cell r="D27">
            <v>16</v>
          </cell>
        </row>
      </sheetData>
      <sheetData sheetId="6">
        <row r="35">
          <cell r="C35" t="str">
            <v>784</v>
          </cell>
        </row>
      </sheetData>
      <sheetData sheetId="7"/>
      <sheetData sheetId="8"/>
      <sheetData sheetId="9">
        <row r="24">
          <cell r="B24" t="str">
            <v>潮来市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8">
          <cell r="E28" t="str">
            <v>バイエルン州マインブルク市</v>
          </cell>
        </row>
      </sheetData>
      <sheetData sheetId="3">
        <row r="25">
          <cell r="D25" t="str">
            <v>交通安全　青色申告　非核平和　明るくきれいな選挙推進の町　男女共同参画都市　暴力追放</v>
          </cell>
        </row>
      </sheetData>
      <sheetData sheetId="4">
        <row r="25">
          <cell r="E25" t="str">
            <v>山百合</v>
          </cell>
        </row>
      </sheetData>
      <sheetData sheetId="5">
        <row r="28">
          <cell r="D28">
            <v>20</v>
          </cell>
        </row>
      </sheetData>
      <sheetData sheetId="6">
        <row r="37">
          <cell r="C37" t="str">
            <v>800</v>
          </cell>
        </row>
      </sheetData>
      <sheetData sheetId="7"/>
      <sheetData sheetId="8"/>
      <sheetData sheetId="9">
        <row r="25">
          <cell r="B25" t="str">
            <v>守谷市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7">
          <cell r="E37" t="str">
            <v>大館市</v>
          </cell>
        </row>
      </sheetData>
      <sheetData sheetId="2"/>
      <sheetData sheetId="3">
        <row r="26">
          <cell r="D26" t="str">
            <v>核兵器廃絶平和都市　環境にやさしいまち　福祉と健康のまち　覚せい剤等薬物乱用のないまち　租税完納推進のまち
ゆとりある安心・快適なまち　郷育立市宣言</v>
          </cell>
        </row>
      </sheetData>
      <sheetData sheetId="4">
        <row r="26">
          <cell r="E26" t="str">
            <v>ばら</v>
          </cell>
        </row>
      </sheetData>
      <sheetData sheetId="5">
        <row r="29">
          <cell r="D29">
            <v>20</v>
          </cell>
        </row>
      </sheetData>
      <sheetData sheetId="6">
        <row r="39">
          <cell r="C39">
            <v>820</v>
          </cell>
        </row>
      </sheetData>
      <sheetData sheetId="7"/>
      <sheetData sheetId="8"/>
      <sheetData sheetId="9">
        <row r="26">
          <cell r="B26" t="str">
            <v>常陸大宮市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8">
          <cell r="E38" t="str">
            <v>横手市</v>
          </cell>
        </row>
      </sheetData>
      <sheetData sheetId="2">
        <row r="30">
          <cell r="E30" t="str">
            <v>テネシー州オークリッジ市</v>
          </cell>
        </row>
      </sheetData>
      <sheetData sheetId="3">
        <row r="27">
          <cell r="D27" t="str">
            <v>核兵器廃絶・平和市宣言　福祉の市宣言　青少年健全育成のまち宣言</v>
          </cell>
        </row>
      </sheetData>
      <sheetData sheetId="4">
        <row r="27">
          <cell r="E27" t="str">
            <v>ひまわり</v>
          </cell>
        </row>
      </sheetData>
      <sheetData sheetId="5">
        <row r="30">
          <cell r="D30">
            <v>18</v>
          </cell>
        </row>
      </sheetData>
      <sheetData sheetId="6">
        <row r="41">
          <cell r="C41" t="str">
            <v>841</v>
          </cell>
        </row>
      </sheetData>
      <sheetData sheetId="7"/>
      <sheetData sheetId="8"/>
      <sheetData sheetId="9">
        <row r="27">
          <cell r="B27" t="str">
            <v>那珂市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9">
          <cell r="E39" t="str">
            <v>高梁市</v>
          </cell>
        </row>
      </sheetData>
      <sheetData sheetId="2"/>
      <sheetData sheetId="3">
        <row r="28">
          <cell r="D28" t="str">
            <v>非核平和都市宣言　男女共同参画都市宣言</v>
          </cell>
        </row>
      </sheetData>
      <sheetData sheetId="4">
        <row r="28">
          <cell r="E28" t="str">
            <v>なしのはな・コスモス</v>
          </cell>
        </row>
      </sheetData>
      <sheetData sheetId="5">
        <row r="31">
          <cell r="D31">
            <v>24</v>
          </cell>
        </row>
      </sheetData>
      <sheetData sheetId="6">
        <row r="42">
          <cell r="C42" t="str">
            <v>957</v>
          </cell>
        </row>
      </sheetData>
      <sheetData sheetId="7"/>
      <sheetData sheetId="8"/>
      <sheetData sheetId="9">
        <row r="28">
          <cell r="B28" t="str">
            <v>筑西市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1">
          <cell r="E31" t="str">
            <v>アーカンソー州パインブラフ市</v>
          </cell>
        </row>
      </sheetData>
      <sheetData sheetId="3">
        <row r="29">
          <cell r="D29" t="str">
            <v>交通安全　スポーツ健康　非核平和　青色申告・期限内納税　環境　飲酒・暴走運転追放</v>
          </cell>
        </row>
      </sheetData>
      <sheetData sheetId="4">
        <row r="29">
          <cell r="E29" t="str">
            <v>チャノハナ</v>
          </cell>
        </row>
      </sheetData>
      <sheetData sheetId="5">
        <row r="32">
          <cell r="D32">
            <v>20</v>
          </cell>
        </row>
      </sheetData>
      <sheetData sheetId="6">
        <row r="44">
          <cell r="C44" t="str">
            <v>810</v>
          </cell>
        </row>
      </sheetData>
      <sheetData sheetId="7"/>
      <sheetData sheetId="8"/>
      <sheetData sheetId="9">
        <row r="29">
          <cell r="B29" t="str">
            <v>坂東市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</row>
      </sheetData>
      <sheetData sheetId="5">
        <row r="33">
          <cell r="D33">
            <v>20</v>
          </cell>
        </row>
      </sheetData>
      <sheetData sheetId="6">
        <row r="46">
          <cell r="C46" t="str">
            <v>780</v>
          </cell>
        </row>
      </sheetData>
      <sheetData sheetId="7">
        <row r="12">
          <cell r="C12" t="str">
            <v>稲敷市</v>
          </cell>
        </row>
      </sheetData>
      <sheetData sheetId="8"/>
      <sheetData sheetId="9">
        <row r="30">
          <cell r="B30" t="str">
            <v>稲敷市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1">
          <cell r="D31" t="str">
            <v>交通安全　青色申告・納期内納税完納　青少年を覚せい剤等薬物乱用から守る街　飲酒運転根絶　非核脱原発　健康まちづくり宣言</v>
          </cell>
        </row>
      </sheetData>
      <sheetData sheetId="4">
        <row r="31">
          <cell r="E31" t="str">
            <v>あじさい</v>
          </cell>
        </row>
      </sheetData>
      <sheetData sheetId="5">
        <row r="34">
          <cell r="D34">
            <v>16</v>
          </cell>
        </row>
      </sheetData>
      <sheetData sheetId="6">
        <row r="49">
          <cell r="C49">
            <v>779</v>
          </cell>
        </row>
      </sheetData>
      <sheetData sheetId="7"/>
      <sheetData sheetId="8"/>
      <sheetData sheetId="9">
        <row r="31">
          <cell r="B31" t="str">
            <v>かすみがうら市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シリストラ市</v>
          </cell>
        </row>
      </sheetData>
      <sheetData sheetId="3">
        <row r="32">
          <cell r="D32" t="str">
            <v>非核平和</v>
          </cell>
        </row>
      </sheetData>
      <sheetData sheetId="4">
        <row r="32">
          <cell r="E32" t="str">
            <v>ヤマユリ</v>
          </cell>
        </row>
      </sheetData>
      <sheetData sheetId="5">
        <row r="35">
          <cell r="D35">
            <v>18</v>
          </cell>
        </row>
      </sheetData>
      <sheetData sheetId="6">
        <row r="50">
          <cell r="C50" t="str">
            <v>834</v>
          </cell>
        </row>
      </sheetData>
      <sheetData sheetId="7"/>
      <sheetData sheetId="8"/>
      <sheetData sheetId="9">
        <row r="32">
          <cell r="B32" t="str">
            <v>桜川市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カリフォルニア州ユーリカ市</v>
          </cell>
        </row>
      </sheetData>
      <sheetData sheetId="3">
        <row r="33">
          <cell r="D33" t="str">
            <v>核兵器廃絶平和　ゆとり　交通安全　環境　福祉のまち　青色申告・納期内完納のまち　飲酒運転根絶　健康都市</v>
          </cell>
        </row>
      </sheetData>
      <sheetData sheetId="4">
        <row r="33">
          <cell r="E33" t="str">
            <v>センリョウ</v>
          </cell>
        </row>
      </sheetData>
      <sheetData sheetId="5">
        <row r="36">
          <cell r="D36">
            <v>23</v>
          </cell>
        </row>
      </sheetData>
      <sheetData sheetId="6">
        <row r="51">
          <cell r="C51" t="str">
            <v>880</v>
          </cell>
        </row>
      </sheetData>
      <sheetData sheetId="7"/>
      <sheetData sheetId="8"/>
      <sheetData sheetId="9">
        <row r="33">
          <cell r="B33" t="str">
            <v>神栖市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8">
          <cell r="E8" t="str">
            <v>桐生市</v>
          </cell>
        </row>
      </sheetData>
      <sheetData sheetId="2">
        <row r="7">
          <cell r="E7" t="str">
            <v>アラバマ州バーミングハム市</v>
          </cell>
        </row>
      </sheetData>
      <sheetData sheetId="3">
        <row r="7">
          <cell r="D7" t="str">
            <v>交通安全　核兵器廃絶・平和　環境都市</v>
          </cell>
        </row>
      </sheetData>
      <sheetData sheetId="4">
        <row r="7">
          <cell r="E7" t="str">
            <v>サクラ</v>
          </cell>
        </row>
      </sheetData>
      <sheetData sheetId="5">
        <row r="10">
          <cell r="D10">
            <v>28</v>
          </cell>
        </row>
      </sheetData>
      <sheetData sheetId="6">
        <row r="11">
          <cell r="C11" t="str">
            <v>1,030</v>
          </cell>
        </row>
      </sheetData>
      <sheetData sheetId="7"/>
      <sheetData sheetId="8"/>
      <sheetData sheetId="9">
        <row r="7">
          <cell r="B7" t="str">
            <v>日立市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4">
          <cell r="D34" t="str">
            <v>青色申告・期限内納税 　非核平和都市</v>
          </cell>
        </row>
      </sheetData>
      <sheetData sheetId="4">
        <row r="34">
          <cell r="E34" t="str">
            <v>ヤマユリ</v>
          </cell>
        </row>
      </sheetData>
      <sheetData sheetId="5">
        <row r="37">
          <cell r="D37">
            <v>20</v>
          </cell>
        </row>
      </sheetData>
      <sheetData sheetId="6">
        <row r="52">
          <cell r="C52" t="str">
            <v>775</v>
          </cell>
        </row>
      </sheetData>
      <sheetData sheetId="7"/>
      <sheetData sheetId="8"/>
      <sheetData sheetId="9">
        <row r="34">
          <cell r="B34" t="str">
            <v>行方市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5">
          <cell r="D35" t="str">
            <v>核兵器廃絶平和　交通安全　暴走族追放　飲酒運転撲滅　青色申告・期限内完納　廃棄物不法投棄撲滅</v>
          </cell>
        </row>
      </sheetData>
      <sheetData sheetId="4">
        <row r="35">
          <cell r="E35" t="str">
            <v>ヒマワリ</v>
          </cell>
        </row>
      </sheetData>
      <sheetData sheetId="5">
        <row r="38">
          <cell r="D38">
            <v>20</v>
          </cell>
        </row>
      </sheetData>
      <sheetData sheetId="6">
        <row r="53">
          <cell r="C53" t="str">
            <v>745</v>
          </cell>
        </row>
      </sheetData>
      <sheetData sheetId="7"/>
      <sheetData sheetId="8"/>
      <sheetData sheetId="9">
        <row r="35">
          <cell r="B35" t="str">
            <v>鉾田市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0">
          <cell r="E40" t="str">
            <v>伊奈町</v>
          </cell>
        </row>
      </sheetData>
      <sheetData sheetId="2"/>
      <sheetData sheetId="3">
        <row r="36">
          <cell r="D36" t="str">
            <v>非核平和　青色申告・期限内納税推進　交通安全　暴走族追放　暴力追放　青少年を覚せい剤等薬物乱用から守る　男女共同参画</v>
          </cell>
        </row>
      </sheetData>
      <sheetData sheetId="4">
        <row r="36">
          <cell r="E36" t="str">
            <v>なのはな</v>
          </cell>
        </row>
      </sheetData>
      <sheetData sheetId="5">
        <row r="39">
          <cell r="D39">
            <v>18</v>
          </cell>
        </row>
      </sheetData>
      <sheetData sheetId="6">
        <row r="54">
          <cell r="C54" t="str">
            <v>741</v>
          </cell>
        </row>
      </sheetData>
      <sheetData sheetId="7"/>
      <sheetData sheetId="8"/>
      <sheetData sheetId="9">
        <row r="36">
          <cell r="B36" t="str">
            <v>つくばみらい市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6">
          <cell r="E36" t="str">
            <v>カンザス州アビリン市</v>
          </cell>
        </row>
      </sheetData>
      <sheetData sheetId="3">
        <row r="37">
          <cell r="D37" t="str">
            <v>飲酒運転撲滅並びにシートベルト着用１００％推進　非核平和都市</v>
          </cell>
        </row>
      </sheetData>
      <sheetData sheetId="4">
        <row r="37">
          <cell r="E37" t="str">
            <v>コスモス</v>
          </cell>
        </row>
      </sheetData>
      <sheetData sheetId="5">
        <row r="40">
          <cell r="D40">
            <v>20</v>
          </cell>
        </row>
      </sheetData>
      <sheetData sheetId="6">
        <row r="56">
          <cell r="C56" t="str">
            <v>856</v>
          </cell>
        </row>
      </sheetData>
      <sheetData sheetId="7"/>
      <sheetData sheetId="8"/>
      <sheetData sheetId="9">
        <row r="37">
          <cell r="B37" t="str">
            <v>小美玉市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2">
          <cell r="E42" t="str">
            <v>玉村町</v>
          </cell>
        </row>
      </sheetData>
      <sheetData sheetId="2"/>
      <sheetData sheetId="3">
        <row r="38">
          <cell r="D38" t="str">
            <v>交通安全　青色申告　非核平和　安全・安心</v>
          </cell>
        </row>
      </sheetData>
      <sheetData sheetId="4">
        <row r="38">
          <cell r="E38" t="str">
            <v>桜</v>
          </cell>
        </row>
      </sheetData>
      <sheetData sheetId="5">
        <row r="41">
          <cell r="D41">
            <v>16</v>
          </cell>
        </row>
      </sheetData>
      <sheetData sheetId="6">
        <row r="57">
          <cell r="C57" t="str">
            <v>868</v>
          </cell>
        </row>
      </sheetData>
      <sheetData sheetId="7"/>
      <sheetData sheetId="8"/>
      <sheetData sheetId="9">
        <row r="38">
          <cell r="B38" t="str">
            <v>茨城町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3">
          <cell r="E43" t="str">
            <v>榛東村</v>
          </cell>
        </row>
      </sheetData>
      <sheetData sheetId="2">
        <row r="37">
          <cell r="E37" t="str">
            <v>セーデルマンランド県ニーショーピン市</v>
          </cell>
        </row>
      </sheetData>
      <sheetData sheetId="3">
        <row r="39">
          <cell r="D39" t="str">
            <v>交通安全　暴走族追放　核兵器廃絶・平和都市　青色申告・期限内納付の町</v>
          </cell>
        </row>
      </sheetData>
      <sheetData sheetId="4">
        <row r="39">
          <cell r="E39" t="str">
            <v>つつじ</v>
          </cell>
        </row>
      </sheetData>
      <sheetData sheetId="5">
        <row r="42">
          <cell r="D42">
            <v>13</v>
          </cell>
        </row>
      </sheetData>
      <sheetData sheetId="6">
        <row r="59">
          <cell r="C59">
            <v>821</v>
          </cell>
        </row>
      </sheetData>
      <sheetData sheetId="7"/>
      <sheetData sheetId="8"/>
      <sheetData sheetId="9">
        <row r="39">
          <cell r="B39" t="str">
            <v>大洗町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0">
          <cell r="D40" t="str">
            <v>非核平和</v>
          </cell>
        </row>
      </sheetData>
      <sheetData sheetId="4">
        <row r="40">
          <cell r="E40" t="str">
            <v>山ゆり</v>
          </cell>
        </row>
      </sheetData>
      <sheetData sheetId="5">
        <row r="43">
          <cell r="D43">
            <v>16</v>
          </cell>
        </row>
      </sheetData>
      <sheetData sheetId="6">
        <row r="61">
          <cell r="C61">
            <v>821</v>
          </cell>
        </row>
      </sheetData>
      <sheetData sheetId="7"/>
      <sheetData sheetId="8"/>
      <sheetData sheetId="9">
        <row r="40">
          <cell r="B40" t="str">
            <v>城里町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8">
          <cell r="E38" t="str">
            <v>アイダホ州アイダホフォールズ市</v>
          </cell>
        </row>
      </sheetData>
      <sheetData sheetId="3">
        <row r="41">
          <cell r="D41" t="str">
            <v>交通安全　原子力平和利用推進核兵器廃絶　のびのびと正しく瞳かがやく青少年を育てるまち</v>
          </cell>
        </row>
      </sheetData>
      <sheetData sheetId="4">
        <row r="41">
          <cell r="E41" t="str">
            <v>スカシユリ</v>
          </cell>
        </row>
      </sheetData>
      <sheetData sheetId="5">
        <row r="44">
          <cell r="D44">
            <v>20</v>
          </cell>
        </row>
      </sheetData>
      <sheetData sheetId="6">
        <row r="63">
          <cell r="C63" t="str">
            <v>850</v>
          </cell>
        </row>
      </sheetData>
      <sheetData sheetId="7"/>
      <sheetData sheetId="8"/>
      <sheetData sheetId="9">
        <row r="41">
          <cell r="B41" t="str">
            <v>東海村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9">
          <cell r="E49" t="str">
            <v>秋田市</v>
          </cell>
        </row>
      </sheetData>
      <sheetData sheetId="2"/>
      <sheetData sheetId="3">
        <row r="42">
          <cell r="D42" t="str">
            <v>交通安全　青色申告　非核平和　暴走族追放　ゆとり　明るく正しい選挙　少年を覚せい剤等薬物乱用から守る街　読書のまち</v>
          </cell>
        </row>
      </sheetData>
      <sheetData sheetId="4">
        <row r="42">
          <cell r="E42" t="str">
            <v>茶</v>
          </cell>
        </row>
      </sheetData>
      <sheetData sheetId="5">
        <row r="45">
          <cell r="D45">
            <v>15</v>
          </cell>
        </row>
      </sheetData>
      <sheetData sheetId="6">
        <row r="64">
          <cell r="C64" t="str">
            <v>690</v>
          </cell>
        </row>
      </sheetData>
      <sheetData sheetId="7"/>
      <sheetData sheetId="8"/>
      <sheetData sheetId="9">
        <row r="42">
          <cell r="B42" t="str">
            <v>大子町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9">
          <cell r="E39" t="str">
            <v>広西壮族自治区桂林市臨桂県</v>
          </cell>
        </row>
      </sheetData>
      <sheetData sheetId="3">
        <row r="43">
          <cell r="D43" t="str">
            <v>交通安全　非核平和　男女共同参画</v>
          </cell>
        </row>
      </sheetData>
      <sheetData sheetId="4">
        <row r="43">
          <cell r="E43" t="str">
            <v>やまゆり</v>
          </cell>
        </row>
      </sheetData>
      <sheetData sheetId="5">
        <row r="46">
          <cell r="D46">
            <v>14</v>
          </cell>
        </row>
      </sheetData>
      <sheetData sheetId="6">
        <row r="66">
          <cell r="C66" t="str">
            <v>666</v>
          </cell>
        </row>
      </sheetData>
      <sheetData sheetId="7"/>
      <sheetData sheetId="8"/>
      <sheetData sheetId="9">
        <row r="43">
          <cell r="B43" t="str">
            <v>美浦村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0">
          <cell r="E10" t="str">
            <v>天童市</v>
          </cell>
        </row>
      </sheetData>
      <sheetData sheetId="2">
        <row r="9">
          <cell r="E9" t="str">
            <v>フリードリッヒスハーフェン市</v>
          </cell>
        </row>
      </sheetData>
      <sheetData sheetId="3">
        <row r="8">
          <cell r="D8" t="str">
            <v>交通安全　非核平和　ゆとり　環境　青色申告・納期内納税完納　青少年を覚せい剤等薬物乱用から守る街　安心で安全なまちづくり
男女共同参画都市　市税滞納一掃</v>
          </cell>
        </row>
      </sheetData>
      <sheetData sheetId="4">
        <row r="8">
          <cell r="E8" t="str">
            <v>サクラ</v>
          </cell>
        </row>
      </sheetData>
      <sheetData sheetId="5">
        <row r="11">
          <cell r="D11">
            <v>28</v>
          </cell>
        </row>
      </sheetData>
      <sheetData sheetId="6">
        <row r="12">
          <cell r="C12" t="str">
            <v>968</v>
          </cell>
        </row>
      </sheetData>
      <sheetData sheetId="7"/>
      <sheetData sheetId="8"/>
      <sheetData sheetId="9">
        <row r="8">
          <cell r="B8" t="str">
            <v>土浦市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40">
          <cell r="E40" t="str">
            <v>ウィスコンシン州スーぺリア市</v>
          </cell>
        </row>
      </sheetData>
      <sheetData sheetId="3">
        <row r="44">
          <cell r="D44" t="str">
            <v>非核平和　暴走族追放　飲酒運転追放ならびにシートベルト・チャイルドシート着用促進　青少年を覚醒剤等薬物乱用から守る街　　男女共同参画　いきいき学びの町</v>
          </cell>
        </row>
      </sheetData>
      <sheetData sheetId="4">
        <row r="44">
          <cell r="E44" t="str">
            <v>キク</v>
          </cell>
        </row>
      </sheetData>
      <sheetData sheetId="5">
        <row r="47">
          <cell r="D47">
            <v>18</v>
          </cell>
        </row>
      </sheetData>
      <sheetData sheetId="6">
        <row r="67">
          <cell r="C67">
            <v>0</v>
          </cell>
        </row>
      </sheetData>
      <sheetData sheetId="7"/>
      <sheetData sheetId="8"/>
      <sheetData sheetId="9">
        <row r="44">
          <cell r="B44" t="str">
            <v>阿見町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5">
          <cell r="D45" t="str">
            <v>青色申告</v>
          </cell>
        </row>
      </sheetData>
      <sheetData sheetId="4">
        <row r="45">
          <cell r="E45" t="str">
            <v>あじさい</v>
          </cell>
        </row>
      </sheetData>
      <sheetData sheetId="5">
        <row r="48">
          <cell r="D48">
            <v>12</v>
          </cell>
        </row>
      </sheetData>
      <sheetData sheetId="6">
        <row r="69">
          <cell r="C69" t="str">
            <v/>
          </cell>
        </row>
      </sheetData>
      <sheetData sheetId="7"/>
      <sheetData sheetId="8"/>
      <sheetData sheetId="9">
        <row r="45">
          <cell r="B45" t="str">
            <v>河内町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6">
          <cell r="D46" t="str">
            <v>交通安全　暴走族追放　青少年無煙の町</v>
          </cell>
        </row>
      </sheetData>
      <sheetData sheetId="4">
        <row r="46">
          <cell r="E46" t="str">
            <v>菊</v>
          </cell>
        </row>
      </sheetData>
      <sheetData sheetId="5">
        <row r="49">
          <cell r="D49">
            <v>14</v>
          </cell>
        </row>
      </sheetData>
      <sheetData sheetId="6">
        <row r="72">
          <cell r="C72" t="str">
            <v>800</v>
          </cell>
        </row>
      </sheetData>
      <sheetData sheetId="7"/>
      <sheetData sheetId="8"/>
      <sheetData sheetId="9">
        <row r="46">
          <cell r="B46" t="str">
            <v>八千代町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7">
          <cell r="D47" t="str">
            <v>交通安全　青色申告　振替納税推進　非核平和</v>
          </cell>
        </row>
      </sheetData>
      <sheetData sheetId="4">
        <row r="47">
          <cell r="E47" t="str">
            <v>ばら</v>
          </cell>
        </row>
      </sheetData>
      <sheetData sheetId="5">
        <row r="50">
          <cell r="D50">
            <v>10</v>
          </cell>
        </row>
      </sheetData>
      <sheetData sheetId="6">
        <row r="74">
          <cell r="C74" t="str">
            <v>798</v>
          </cell>
        </row>
      </sheetData>
      <sheetData sheetId="7"/>
      <sheetData sheetId="8"/>
      <sheetData sheetId="9">
        <row r="47">
          <cell r="B47" t="str">
            <v>五霞町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50">
          <cell r="E50" t="str">
            <v>みやき町</v>
          </cell>
        </row>
      </sheetData>
      <sheetData sheetId="2"/>
      <sheetData sheetId="3">
        <row r="48">
          <cell r="D48" t="str">
            <v>暴走族追放　シートベルト着用　飲酒暴走運転追放　非核都市　環境　コメ自由化反対　青色申告　期限内納税</v>
          </cell>
        </row>
      </sheetData>
      <sheetData sheetId="4">
        <row r="48">
          <cell r="E48" t="str">
            <v>カンナ</v>
          </cell>
        </row>
      </sheetData>
      <sheetData sheetId="5">
        <row r="51">
          <cell r="D51">
            <v>14</v>
          </cell>
        </row>
      </sheetData>
      <sheetData sheetId="6">
        <row r="76">
          <cell r="C76" t="str">
            <v>816</v>
          </cell>
        </row>
      </sheetData>
      <sheetData sheetId="7"/>
      <sheetData sheetId="8"/>
      <sheetData sheetId="9">
        <row r="48">
          <cell r="B48" t="str">
            <v>境町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9">
          <cell r="D49" t="str">
            <v>交通安全　暴走族追放　飲酒運転撲滅　非核平和都市</v>
          </cell>
        </row>
      </sheetData>
      <sheetData sheetId="4">
        <row r="49">
          <cell r="E49" t="str">
            <v>カンナ</v>
          </cell>
        </row>
      </sheetData>
      <sheetData sheetId="5">
        <row r="52">
          <cell r="D52">
            <v>12</v>
          </cell>
        </row>
      </sheetData>
      <sheetData sheetId="6">
        <row r="77">
          <cell r="C77" t="str">
            <v>665</v>
          </cell>
        </row>
      </sheetData>
      <sheetData sheetId="7"/>
      <sheetData sheetId="8"/>
      <sheetData sheetId="9">
        <row r="49">
          <cell r="B49" t="str">
            <v>利根町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1">
          <cell r="E11" t="str">
            <v>さくら市</v>
          </cell>
        </row>
      </sheetData>
      <sheetData sheetId="2">
        <row r="11">
          <cell r="E11" t="str">
            <v>河北省三河市</v>
          </cell>
        </row>
      </sheetData>
      <sheetData sheetId="3">
        <row r="9">
          <cell r="D9" t="str">
            <v>男女共同参画都市  交通安全都市　非核平和都市　関東ドマンナカ宣言</v>
          </cell>
        </row>
      </sheetData>
      <sheetData sheetId="4">
        <row r="9">
          <cell r="E9" t="str">
            <v>ハナモモ</v>
          </cell>
        </row>
      </sheetData>
      <sheetData sheetId="5">
        <row r="12">
          <cell r="D12">
            <v>24</v>
          </cell>
        </row>
      </sheetData>
      <sheetData sheetId="6">
        <row r="13">
          <cell r="C13">
            <v>970</v>
          </cell>
        </row>
      </sheetData>
      <sheetData sheetId="7"/>
      <sheetData sheetId="8"/>
      <sheetData sheetId="9">
        <row r="9">
          <cell r="B9" t="str">
            <v>古河市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0">
          <cell r="D10" t="str">
            <v>核兵器廃絶平和　</v>
          </cell>
        </row>
      </sheetData>
      <sheetData sheetId="4">
        <row r="10">
          <cell r="E10" t="str">
            <v>ゆり</v>
          </cell>
        </row>
      </sheetData>
      <sheetData sheetId="5">
        <row r="13">
          <cell r="D13">
            <v>22</v>
          </cell>
        </row>
      </sheetData>
      <sheetData sheetId="6">
        <row r="14">
          <cell r="C14" t="str">
            <v>880</v>
          </cell>
        </row>
      </sheetData>
      <sheetData sheetId="7"/>
      <sheetData sheetId="8"/>
      <sheetData sheetId="9">
        <row r="10">
          <cell r="B10" t="str">
            <v>石岡市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4">
          <cell r="E14" t="str">
            <v>長井市</v>
          </cell>
        </row>
      </sheetData>
      <sheetData sheetId="2">
        <row r="12">
          <cell r="E12" t="str">
            <v>アントワープ州メッヘレン市</v>
          </cell>
        </row>
      </sheetData>
      <sheetData sheetId="3">
        <row r="11">
          <cell r="D11" t="str">
            <v>交通安全　暴走族追放　核兵器廃絶平和　シートベルト着用モデル　ゆとり創造　環境都市　男女共同参画都市</v>
          </cell>
        </row>
      </sheetData>
      <sheetData sheetId="4">
        <row r="11">
          <cell r="E11" t="str">
            <v>ユリ</v>
          </cell>
        </row>
      </sheetData>
      <sheetData sheetId="5">
        <row r="14">
          <cell r="D14">
            <v>18</v>
          </cell>
        </row>
      </sheetData>
      <sheetData sheetId="6">
        <row r="17">
          <cell r="C17" t="str">
            <v>855</v>
          </cell>
        </row>
      </sheetData>
      <sheetData sheetId="7"/>
      <sheetData sheetId="8"/>
      <sheetData sheetId="9">
        <row r="11">
          <cell r="B11" t="str">
            <v>結城市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2">
          <cell r="D12" t="str">
            <v>交通安全　世界連邦平和　核兵器廃絶平和　暴走族追放　暴力追放　交通事故撲滅　スポーツ健康  子育て応援</v>
          </cell>
        </row>
      </sheetData>
      <sheetData sheetId="4">
        <row r="12">
          <cell r="E12" t="str">
            <v>ききょう</v>
          </cell>
        </row>
      </sheetData>
      <sheetData sheetId="5">
        <row r="15">
          <cell r="D15">
            <v>22</v>
          </cell>
        </row>
      </sheetData>
      <sheetData sheetId="6">
        <row r="19">
          <cell r="C19" t="str">
            <v>927</v>
          </cell>
        </row>
      </sheetData>
      <sheetData sheetId="7">
        <row r="9">
          <cell r="C9" t="str">
            <v>龍ケ崎市</v>
          </cell>
        </row>
      </sheetData>
      <sheetData sheetId="8"/>
      <sheetData sheetId="9">
        <row r="12">
          <cell r="B12" t="str">
            <v>龍ケ崎市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7">
          <cell r="E17" t="str">
            <v>あわら市</v>
          </cell>
        </row>
      </sheetData>
      <sheetData sheetId="2"/>
      <sheetData sheetId="3">
        <row r="13">
          <cell r="D13" t="str">
            <v>交通安全　非核平和</v>
          </cell>
        </row>
      </sheetData>
      <sheetData sheetId="4">
        <row r="13">
          <cell r="E13" t="str">
            <v>菊</v>
          </cell>
        </row>
      </sheetData>
      <sheetData sheetId="5">
        <row r="16">
          <cell r="D16">
            <v>20</v>
          </cell>
        </row>
      </sheetData>
      <sheetData sheetId="6">
        <row r="21">
          <cell r="C21" t="str">
            <v>830</v>
          </cell>
        </row>
      </sheetData>
      <sheetData sheetId="7"/>
      <sheetData sheetId="8"/>
      <sheetData sheetId="9">
        <row r="13">
          <cell r="B13" t="str">
            <v>下妻市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abSelected="1" view="pageBreakPreview" topLeftCell="A31" zoomScale="90" zoomScaleNormal="100" zoomScaleSheetLayoutView="90" workbookViewId="0">
      <selection activeCell="K50" sqref="K50"/>
    </sheetView>
  </sheetViews>
  <sheetFormatPr defaultRowHeight="10.5"/>
  <cols>
    <col min="1" max="1" width="3.125" style="1" customWidth="1"/>
    <col min="2" max="2" width="15.5" style="1" customWidth="1"/>
    <col min="3" max="3" width="0.625" style="1" customWidth="1"/>
    <col min="4" max="4" width="15.5" style="3" customWidth="1"/>
    <col min="5" max="5" width="15.5" style="4" customWidth="1"/>
    <col min="6" max="8" width="15.5" style="2" customWidth="1"/>
    <col min="9" max="9" width="25.125" style="2" customWidth="1"/>
    <col min="10" max="16384" width="9" style="1"/>
  </cols>
  <sheetData>
    <row r="1" spans="1:10" ht="30" customHeight="1">
      <c r="B1" s="26" t="s">
        <v>26</v>
      </c>
      <c r="C1" s="26"/>
      <c r="D1" s="26"/>
      <c r="E1" s="26"/>
      <c r="H1" s="3"/>
      <c r="I1" s="4"/>
    </row>
    <row r="2" spans="1:10" ht="15" customHeight="1">
      <c r="B2" s="5"/>
      <c r="C2" s="5"/>
      <c r="D2" s="6"/>
      <c r="E2" s="7"/>
      <c r="F2" s="8"/>
      <c r="G2" s="8"/>
      <c r="H2" s="27" t="str">
        <f>IF([2]調査項目３!I3="","",[2]調査項目３!I3)</f>
        <v>(平成29年4月1日現在)</v>
      </c>
      <c r="I2" s="27"/>
    </row>
    <row r="3" spans="1:10" ht="19.5" customHeight="1">
      <c r="A3" s="5"/>
      <c r="B3" s="30" t="s">
        <v>13</v>
      </c>
      <c r="C3" s="9"/>
      <c r="D3" s="28" t="s">
        <v>27</v>
      </c>
      <c r="E3" s="28"/>
      <c r="F3" s="28"/>
      <c r="G3" s="28"/>
      <c r="H3" s="28"/>
      <c r="I3" s="28"/>
      <c r="J3" s="5"/>
    </row>
    <row r="4" spans="1:10" ht="19.5" customHeight="1">
      <c r="A4" s="5"/>
      <c r="B4" s="31"/>
      <c r="C4" s="10"/>
      <c r="D4" s="29"/>
      <c r="E4" s="29"/>
      <c r="F4" s="29"/>
      <c r="G4" s="29"/>
      <c r="H4" s="29"/>
      <c r="I4" s="29"/>
      <c r="J4" s="5"/>
    </row>
    <row r="5" spans="1:10" ht="23.25" customHeight="1">
      <c r="A5" s="5"/>
      <c r="B5" s="11" t="s">
        <v>14</v>
      </c>
      <c r="C5" s="12"/>
      <c r="D5" s="21" t="str">
        <f>IF([2]調査項目３!D6="","",[2]調査項目３!D6)</f>
        <v>交通安全　核兵器廃絶平和　緑の都市　男女共同参画　生涯学習都市 市民と行政との協働都市　健全で豊かな消費生活都市</v>
      </c>
      <c r="E5" s="21"/>
      <c r="F5" s="21"/>
      <c r="G5" s="21"/>
      <c r="H5" s="21"/>
      <c r="I5" s="21"/>
      <c r="J5" s="5"/>
    </row>
    <row r="6" spans="1:10" ht="23.25" customHeight="1">
      <c r="A6" s="5"/>
      <c r="B6" s="13" t="s">
        <v>15</v>
      </c>
      <c r="C6" s="14"/>
      <c r="D6" s="21" t="str">
        <f>IF([3]調査項目３!D7="","",[3]調査項目３!D7)</f>
        <v>交通安全　核兵器廃絶・平和　環境都市</v>
      </c>
      <c r="E6" s="21"/>
      <c r="F6" s="21"/>
      <c r="G6" s="21"/>
      <c r="H6" s="21"/>
      <c r="I6" s="21"/>
      <c r="J6" s="5"/>
    </row>
    <row r="7" spans="1:10" ht="23.25" customHeight="1">
      <c r="A7" s="5"/>
      <c r="B7" s="13" t="s">
        <v>28</v>
      </c>
      <c r="C7" s="14"/>
      <c r="D7" s="21" t="str">
        <f>IF([4]調査項目３!D8="","",[4]調査項目３!D8)</f>
        <v>交通安全　非核平和　ゆとり　環境　青色申告・納期内納税完納　青少年を覚せい剤等薬物乱用から守る街　安心で安全なまちづくり
男女共同参画都市　市税滞納一掃</v>
      </c>
      <c r="E7" s="21"/>
      <c r="F7" s="21"/>
      <c r="G7" s="21"/>
      <c r="H7" s="21"/>
      <c r="I7" s="21"/>
      <c r="J7" s="5"/>
    </row>
    <row r="8" spans="1:10" ht="23.25" customHeight="1">
      <c r="A8" s="5"/>
      <c r="B8" s="13" t="s">
        <v>9</v>
      </c>
      <c r="C8" s="14"/>
      <c r="D8" s="21" t="str">
        <f>IF([5]調査項目３!D9="","",[5]調査項目３!D9)</f>
        <v>男女共同参画都市  交通安全都市　非核平和都市　関東ドマンナカ宣言</v>
      </c>
      <c r="E8" s="21"/>
      <c r="F8" s="21"/>
      <c r="G8" s="21"/>
      <c r="H8" s="21"/>
      <c r="I8" s="21"/>
      <c r="J8" s="5"/>
    </row>
    <row r="9" spans="1:10" ht="23.25" customHeight="1">
      <c r="A9" s="5"/>
      <c r="B9" s="13" t="s">
        <v>10</v>
      </c>
      <c r="C9" s="14"/>
      <c r="D9" s="21" t="str">
        <f>IF([6]調査項目３!D10="","",[6]調査項目３!D10)</f>
        <v>核兵器廃絶平和　</v>
      </c>
      <c r="E9" s="21"/>
      <c r="F9" s="21"/>
      <c r="G9" s="21"/>
      <c r="H9" s="21"/>
      <c r="I9" s="21"/>
      <c r="J9" s="5"/>
    </row>
    <row r="10" spans="1:10" ht="23.25" customHeight="1">
      <c r="A10" s="5"/>
      <c r="B10" s="13" t="s">
        <v>16</v>
      </c>
      <c r="C10" s="14"/>
      <c r="D10" s="21" t="str">
        <f>IF([7]調査項目３!D11="","",[7]調査項目３!D11)</f>
        <v>交通安全　暴走族追放　核兵器廃絶平和　シートベルト着用モデル　ゆとり創造　環境都市　男女共同参画都市</v>
      </c>
      <c r="E10" s="21"/>
      <c r="F10" s="21"/>
      <c r="G10" s="21"/>
      <c r="H10" s="21"/>
      <c r="I10" s="21"/>
      <c r="J10" s="5"/>
    </row>
    <row r="11" spans="1:10" ht="23.25" customHeight="1">
      <c r="A11" s="5"/>
      <c r="B11" s="13" t="s">
        <v>17</v>
      </c>
      <c r="C11" s="14"/>
      <c r="D11" s="21" t="str">
        <f>IF([8]調査項目３!D12="","",[8]調査項目３!D12)</f>
        <v>交通安全　世界連邦平和　核兵器廃絶平和　暴走族追放　暴力追放　交通事故撲滅　スポーツ健康  子育て応援</v>
      </c>
      <c r="E11" s="21"/>
      <c r="F11" s="21"/>
      <c r="G11" s="21"/>
      <c r="H11" s="21"/>
      <c r="I11" s="21"/>
      <c r="J11" s="5"/>
    </row>
    <row r="12" spans="1:10" ht="23.25" customHeight="1">
      <c r="A12" s="5"/>
      <c r="B12" s="13" t="s">
        <v>18</v>
      </c>
      <c r="C12" s="14"/>
      <c r="D12" s="21" t="str">
        <f>IF([9]調査項目３!D13="","",[9]調査項目３!D13)</f>
        <v>交通安全　非核平和</v>
      </c>
      <c r="E12" s="21"/>
      <c r="F12" s="21"/>
      <c r="G12" s="21"/>
      <c r="H12" s="21"/>
      <c r="I12" s="21"/>
      <c r="J12" s="5"/>
    </row>
    <row r="13" spans="1:10" ht="23.25" customHeight="1">
      <c r="A13" s="5"/>
      <c r="B13" s="13" t="s">
        <v>0</v>
      </c>
      <c r="C13" s="14"/>
      <c r="D13" s="21" t="str">
        <f>IF([10]調査項目３!D14="","",[10]調査項目３!D14)</f>
        <v>交通安全　非核平和　飲酒運転追放</v>
      </c>
      <c r="E13" s="21"/>
      <c r="F13" s="21"/>
      <c r="G13" s="21"/>
      <c r="H13" s="21"/>
      <c r="I13" s="21"/>
      <c r="J13" s="5"/>
    </row>
    <row r="14" spans="1:10" ht="23.25" customHeight="1">
      <c r="A14" s="5"/>
      <c r="B14" s="13" t="s">
        <v>29</v>
      </c>
      <c r="C14" s="14"/>
      <c r="D14" s="21" t="str">
        <f>IF([11]調査項目３!D15="","",[11]調査項目３!D15)</f>
        <v>交通安全　核兵器廃絶平和</v>
      </c>
      <c r="E14" s="21"/>
      <c r="F14" s="21"/>
      <c r="G14" s="21"/>
      <c r="H14" s="21"/>
      <c r="I14" s="21"/>
      <c r="J14" s="5"/>
    </row>
    <row r="15" spans="1:10" ht="23.25" customHeight="1">
      <c r="A15" s="5"/>
      <c r="B15" s="13" t="s">
        <v>19</v>
      </c>
      <c r="C15" s="14"/>
      <c r="D15" s="21" t="str">
        <f>IF([12]調査項目３!D16="","",[12]調査項目３!D16)</f>
        <v>交通安全　核兵器廃絶平和　青色申告　納期内納税完納推進　ゆとり　環境都市　地産地消推進  生涯現役</v>
      </c>
      <c r="E15" s="21"/>
      <c r="F15" s="21"/>
      <c r="G15" s="21"/>
      <c r="H15" s="21"/>
      <c r="I15" s="21"/>
      <c r="J15" s="5"/>
    </row>
    <row r="16" spans="1:10" ht="23.25" customHeight="1">
      <c r="A16" s="5"/>
      <c r="B16" s="13" t="s">
        <v>30</v>
      </c>
      <c r="C16" s="14"/>
      <c r="D16" s="21" t="str">
        <f>IF([13]調査項目３!D17="","",[13]調査項目３!D17)</f>
        <v>交通安全　核兵器廃絶平和　ゆとりある生活</v>
      </c>
      <c r="E16" s="21"/>
      <c r="F16" s="21"/>
      <c r="G16" s="21"/>
      <c r="H16" s="21"/>
      <c r="I16" s="21"/>
      <c r="J16" s="5"/>
    </row>
    <row r="17" spans="1:10" ht="23.25" customHeight="1">
      <c r="A17" s="5"/>
      <c r="B17" s="13" t="s">
        <v>31</v>
      </c>
      <c r="C17" s="14"/>
      <c r="D17" s="21" t="str">
        <f>IF([14]調査項目３!D18="","",[14]調査項目３!D18)</f>
        <v>非核平和　健康都市</v>
      </c>
      <c r="E17" s="21"/>
      <c r="F17" s="21"/>
      <c r="G17" s="21"/>
      <c r="H17" s="21"/>
      <c r="I17" s="21"/>
      <c r="J17" s="5"/>
    </row>
    <row r="18" spans="1:10" ht="23.25" customHeight="1">
      <c r="A18" s="5"/>
      <c r="B18" s="13" t="s">
        <v>20</v>
      </c>
      <c r="C18" s="14"/>
      <c r="D18" s="21" t="str">
        <f>IF([15]調査項目３!D19="","",[15]調査項目３!D19)</f>
        <v>交通安全　暴力追放　自主納税　青少年健全育成　非核兵器平和　健康づくり　交通事故防止モデル　暴走族追放</v>
      </c>
      <c r="E18" s="21"/>
      <c r="F18" s="21"/>
      <c r="G18" s="21"/>
      <c r="H18" s="21"/>
      <c r="I18" s="21"/>
      <c r="J18" s="5"/>
    </row>
    <row r="19" spans="1:10" ht="23.25" customHeight="1">
      <c r="A19" s="5"/>
      <c r="B19" s="13" t="s">
        <v>21</v>
      </c>
      <c r="C19" s="14"/>
      <c r="D19" s="21" t="str">
        <f>IF([16]調査項目３!D20="","",[16]調査項目３!D20)</f>
        <v>交通安全　青色申告　非核平和　暴走族追放　飲酒運転追放　暴力追放　環境保全　けん銃追放　スポーツ健康　男女共同参画</v>
      </c>
      <c r="E19" s="21"/>
      <c r="F19" s="21"/>
      <c r="G19" s="21"/>
      <c r="H19" s="21"/>
      <c r="I19" s="21"/>
      <c r="J19" s="5"/>
    </row>
    <row r="20" spans="1:10" ht="23.25" customHeight="1">
      <c r="A20" s="5"/>
      <c r="B20" s="13" t="s">
        <v>32</v>
      </c>
      <c r="C20" s="14"/>
      <c r="D20" s="21" t="str">
        <f>IF([17]調査項目３!D21="","",[17]調査項目３!D21)</f>
        <v>非核平和　交通安全　福祉都市　男女共同参画  暴走族追放</v>
      </c>
      <c r="E20" s="21"/>
      <c r="F20" s="21"/>
      <c r="G20" s="21"/>
      <c r="H20" s="21"/>
      <c r="I20" s="21"/>
      <c r="J20" s="5"/>
    </row>
    <row r="21" spans="1:10" ht="23.25" customHeight="1">
      <c r="A21" s="5"/>
      <c r="B21" s="13" t="s">
        <v>22</v>
      </c>
      <c r="C21" s="14"/>
      <c r="D21" s="21" t="str">
        <f>IF([18]調査項目３!D22="","",[18]調査項目３!D22)</f>
        <v>核兵器廃絶平和</v>
      </c>
      <c r="E21" s="21"/>
      <c r="F21" s="21"/>
      <c r="G21" s="21"/>
      <c r="H21" s="21"/>
      <c r="I21" s="21"/>
      <c r="J21" s="5"/>
    </row>
    <row r="22" spans="1:10" ht="23.25" customHeight="1">
      <c r="A22" s="5"/>
      <c r="B22" s="13" t="s">
        <v>23</v>
      </c>
      <c r="C22" s="14"/>
      <c r="D22" s="21" t="str">
        <f>IF([19]調査項目３!D23="","",[19]調査項目３!D23)</f>
        <v>非核平和　ゆとり　環境　青色申告　福祉都市　交通安全　期限内完納 暴力追放　シートベルト着用　飲酒運転追放</v>
      </c>
      <c r="E22" s="21"/>
      <c r="F22" s="21"/>
      <c r="G22" s="21"/>
      <c r="H22" s="21"/>
      <c r="I22" s="21"/>
      <c r="J22" s="5"/>
    </row>
    <row r="23" spans="1:10" ht="23.25" customHeight="1">
      <c r="A23" s="5"/>
      <c r="B23" s="13" t="s">
        <v>33</v>
      </c>
      <c r="C23" s="14"/>
      <c r="D23" s="21" t="str">
        <f>IF([20]調査項目３!D24="","",[20]調査項目３!D24)</f>
        <v>交通安全　青色申告　非核都市　男女共同参画都市　振替納税推進　廃棄物持ち込み反対 暴力追放　飲酒運転撲滅　健康都市</v>
      </c>
      <c r="E23" s="21"/>
      <c r="F23" s="21"/>
      <c r="G23" s="21"/>
      <c r="H23" s="21"/>
      <c r="I23" s="21"/>
      <c r="J23" s="5"/>
    </row>
    <row r="24" spans="1:10" ht="23.25" customHeight="1">
      <c r="A24" s="5"/>
      <c r="B24" s="13" t="s">
        <v>34</v>
      </c>
      <c r="C24" s="14"/>
      <c r="D24" s="21" t="str">
        <f>IF([21]調査項目３!D25="","",[21]調査項目３!D25)</f>
        <v>交通安全　青色申告　非核平和　明るくきれいな選挙推進の町　男女共同参画都市　暴力追放</v>
      </c>
      <c r="E24" s="21"/>
      <c r="F24" s="21"/>
      <c r="G24" s="21"/>
      <c r="H24" s="21"/>
      <c r="I24" s="21"/>
      <c r="J24" s="5"/>
    </row>
    <row r="25" spans="1:10" ht="23.25" customHeight="1">
      <c r="A25" s="5"/>
      <c r="B25" s="13" t="s">
        <v>35</v>
      </c>
      <c r="C25" s="14"/>
      <c r="D25" s="21" t="str">
        <f>IF([22]調査項目３!D26="","",[22]調査項目３!D26)</f>
        <v>核兵器廃絶平和都市　環境にやさしいまち　福祉と健康のまち　覚せい剤等薬物乱用のないまち　租税完納推進のまち
ゆとりある安心・快適なまち　郷育立市宣言</v>
      </c>
      <c r="E25" s="21"/>
      <c r="F25" s="21"/>
      <c r="G25" s="21"/>
      <c r="H25" s="21"/>
      <c r="I25" s="21"/>
      <c r="J25" s="5"/>
    </row>
    <row r="26" spans="1:10" ht="23.25" customHeight="1">
      <c r="A26" s="5"/>
      <c r="B26" s="13" t="s">
        <v>1</v>
      </c>
      <c r="C26" s="14"/>
      <c r="D26" s="21" t="str">
        <f>IF([23]調査項目３!D27="","",[23]調査項目３!D27)</f>
        <v>核兵器廃絶・平和市宣言　福祉の市宣言　青少年健全育成のまち宣言</v>
      </c>
      <c r="E26" s="21"/>
      <c r="F26" s="21"/>
      <c r="G26" s="21"/>
      <c r="H26" s="21"/>
      <c r="I26" s="21"/>
      <c r="J26" s="5"/>
    </row>
    <row r="27" spans="1:10" ht="23.25" customHeight="1">
      <c r="A27" s="5"/>
      <c r="B27" s="13" t="s">
        <v>36</v>
      </c>
      <c r="C27" s="14"/>
      <c r="D27" s="21" t="str">
        <f>IF([24]調査項目３!D28="","",[24]調査項目３!D28)</f>
        <v>非核平和都市宣言　男女共同参画都市宣言</v>
      </c>
      <c r="E27" s="21"/>
      <c r="F27" s="21"/>
      <c r="G27" s="21"/>
      <c r="H27" s="21"/>
      <c r="I27" s="21"/>
      <c r="J27" s="5"/>
    </row>
    <row r="28" spans="1:10" ht="23.25" customHeight="1">
      <c r="A28" s="5"/>
      <c r="B28" s="13" t="s">
        <v>11</v>
      </c>
      <c r="C28" s="14"/>
      <c r="D28" s="21" t="str">
        <f>IF([25]調査項目３!D29="","",[25]調査項目３!D29)</f>
        <v>交通安全　スポーツ健康　非核平和　青色申告・期限内納税　環境　飲酒・暴走運転追放</v>
      </c>
      <c r="E28" s="21"/>
      <c r="F28" s="21"/>
      <c r="G28" s="21"/>
      <c r="H28" s="21"/>
      <c r="I28" s="21"/>
      <c r="J28" s="5"/>
    </row>
    <row r="29" spans="1:10" ht="23.25" customHeight="1">
      <c r="A29" s="5"/>
      <c r="B29" s="13" t="s">
        <v>12</v>
      </c>
      <c r="C29" s="14"/>
      <c r="D29" s="21" t="str">
        <f>IF([26]調査項目３!D30="","",[26]調査項目３!D30)</f>
        <v>核兵器廃絶平和</v>
      </c>
      <c r="E29" s="21"/>
      <c r="F29" s="21"/>
      <c r="G29" s="21"/>
      <c r="H29" s="21"/>
      <c r="I29" s="21"/>
      <c r="J29" s="5"/>
    </row>
    <row r="30" spans="1:10" ht="23.25" customHeight="1">
      <c r="A30" s="5"/>
      <c r="B30" s="13" t="s">
        <v>2</v>
      </c>
      <c r="C30" s="14"/>
      <c r="D30" s="21" t="str">
        <f>IF([27]調査項目３!D31="","",[27]調査項目３!D31)</f>
        <v>交通安全　青色申告・納期内納税完納　青少年を覚せい剤等薬物乱用から守る街　飲酒運転根絶　非核脱原発　健康まちづくり宣言</v>
      </c>
      <c r="E30" s="21"/>
      <c r="F30" s="21"/>
      <c r="G30" s="21"/>
      <c r="H30" s="21"/>
      <c r="I30" s="21"/>
      <c r="J30" s="5"/>
    </row>
    <row r="31" spans="1:10" ht="23.25" customHeight="1">
      <c r="A31" s="5"/>
      <c r="B31" s="13" t="s">
        <v>3</v>
      </c>
      <c r="C31" s="14"/>
      <c r="D31" s="21" t="str">
        <f>IF([28]調査項目３!D32="","",[28]調査項目３!D32)</f>
        <v>非核平和</v>
      </c>
      <c r="E31" s="21"/>
      <c r="F31" s="21"/>
      <c r="G31" s="21"/>
      <c r="H31" s="21"/>
      <c r="I31" s="21"/>
      <c r="J31" s="5"/>
    </row>
    <row r="32" spans="1:10" ht="23.25" customHeight="1">
      <c r="A32" s="5"/>
      <c r="B32" s="15" t="s">
        <v>4</v>
      </c>
      <c r="C32" s="16"/>
      <c r="D32" s="21" t="str">
        <f>IF([29]調査項目３!D33="","",[29]調査項目３!D33)</f>
        <v>核兵器廃絶平和　ゆとり　交通安全　環境　福祉のまち　青色申告・納期内完納のまち　飲酒運転根絶　健康都市</v>
      </c>
      <c r="E32" s="21"/>
      <c r="F32" s="21"/>
      <c r="G32" s="21"/>
      <c r="H32" s="21"/>
      <c r="I32" s="21"/>
      <c r="J32" s="5"/>
    </row>
    <row r="33" spans="1:14" ht="23.25" customHeight="1">
      <c r="A33" s="5"/>
      <c r="B33" s="13" t="s">
        <v>5</v>
      </c>
      <c r="C33" s="12"/>
      <c r="D33" s="21" t="str">
        <f>IF([30]調査項目３!D34="","",[30]調査項目３!D34)</f>
        <v>青色申告・期限内納税 　非核平和都市</v>
      </c>
      <c r="E33" s="21"/>
      <c r="F33" s="21"/>
      <c r="G33" s="21"/>
      <c r="H33" s="21"/>
      <c r="I33" s="21"/>
      <c r="J33" s="5"/>
    </row>
    <row r="34" spans="1:14" ht="23.25" customHeight="1">
      <c r="A34" s="5"/>
      <c r="B34" s="13" t="s">
        <v>37</v>
      </c>
      <c r="C34" s="14"/>
      <c r="D34" s="21" t="str">
        <f>IF([31]調査項目３!D35="","",[31]調査項目３!D35)</f>
        <v>核兵器廃絶平和　交通安全　暴走族追放　飲酒運転撲滅　青色申告・期限内完納　廃棄物不法投棄撲滅</v>
      </c>
      <c r="E34" s="21"/>
      <c r="F34" s="21"/>
      <c r="G34" s="21"/>
      <c r="H34" s="21"/>
      <c r="I34" s="21"/>
      <c r="J34" s="5"/>
    </row>
    <row r="35" spans="1:14" ht="23.25" customHeight="1">
      <c r="A35" s="5"/>
      <c r="B35" s="13" t="s">
        <v>6</v>
      </c>
      <c r="C35" s="14"/>
      <c r="D35" s="21" t="str">
        <f>IF([32]調査項目３!D36="","",[32]調査項目３!D36)</f>
        <v>非核平和　青色申告・期限内納税推進　交通安全　暴走族追放　暴力追放　青少年を覚せい剤等薬物乱用から守る　男女共同参画</v>
      </c>
      <c r="E35" s="21"/>
      <c r="F35" s="21"/>
      <c r="G35" s="21"/>
      <c r="H35" s="21"/>
      <c r="I35" s="21"/>
      <c r="J35" s="5"/>
    </row>
    <row r="36" spans="1:14" ht="23.25" customHeight="1">
      <c r="A36" s="5"/>
      <c r="B36" s="19" t="s">
        <v>7</v>
      </c>
      <c r="C36" s="20"/>
      <c r="D36" s="22" t="str">
        <f>IF([33]調査項目３!D37="","",[33]調査項目３!D37)</f>
        <v>飲酒運転撲滅並びにシートベルト着用１００％推進　非核平和都市</v>
      </c>
      <c r="E36" s="22"/>
      <c r="F36" s="22"/>
      <c r="G36" s="22"/>
      <c r="H36" s="22"/>
      <c r="I36" s="22"/>
      <c r="J36" s="5"/>
    </row>
    <row r="37" spans="1:14" ht="23.25" customHeight="1">
      <c r="A37" s="5"/>
      <c r="B37" s="11" t="s">
        <v>38</v>
      </c>
      <c r="C37" s="12"/>
      <c r="D37" s="21" t="str">
        <f>IF([34]調査項目３!D38="","",[34]調査項目３!D38)</f>
        <v>交通安全　青色申告　非核平和　安全・安心</v>
      </c>
      <c r="E37" s="21"/>
      <c r="F37" s="21"/>
      <c r="G37" s="21"/>
      <c r="H37" s="21"/>
      <c r="I37" s="21"/>
      <c r="J37" s="5"/>
    </row>
    <row r="38" spans="1:14" ht="23.25" customHeight="1">
      <c r="A38" s="5"/>
      <c r="B38" s="13" t="s">
        <v>39</v>
      </c>
      <c r="C38" s="14"/>
      <c r="D38" s="21" t="str">
        <f>IF([35]調査項目３!D39="","",[35]調査項目３!D39)</f>
        <v>交通安全　暴走族追放　核兵器廃絶・平和都市　青色申告・期限内納付の町</v>
      </c>
      <c r="E38" s="21"/>
      <c r="F38" s="21"/>
      <c r="G38" s="21"/>
      <c r="H38" s="21"/>
      <c r="I38" s="21"/>
      <c r="J38" s="5"/>
    </row>
    <row r="39" spans="1:14" ht="23.25" customHeight="1">
      <c r="A39" s="5"/>
      <c r="B39" s="13" t="s">
        <v>8</v>
      </c>
      <c r="C39" s="14"/>
      <c r="D39" s="21" t="str">
        <f>IF([36]調査項目３!D40="","",[36]調査項目３!D40)</f>
        <v>非核平和</v>
      </c>
      <c r="E39" s="21"/>
      <c r="F39" s="21"/>
      <c r="G39" s="21"/>
      <c r="H39" s="21"/>
      <c r="I39" s="21"/>
      <c r="J39" s="5"/>
    </row>
    <row r="40" spans="1:14" ht="23.25" customHeight="1">
      <c r="A40" s="5"/>
      <c r="B40" s="13" t="s">
        <v>24</v>
      </c>
      <c r="C40" s="14"/>
      <c r="D40" s="21" t="str">
        <f>IF([37]調査項目３!D41="","",[37]調査項目３!D41)</f>
        <v>交通安全　原子力平和利用推進核兵器廃絶　のびのびと正しく瞳かがやく青少年を育てるまち</v>
      </c>
      <c r="E40" s="21"/>
      <c r="F40" s="21"/>
      <c r="G40" s="21"/>
      <c r="H40" s="21"/>
      <c r="I40" s="21"/>
      <c r="J40" s="5"/>
    </row>
    <row r="41" spans="1:14" ht="23.25" customHeight="1">
      <c r="A41" s="5"/>
      <c r="B41" s="13" t="s">
        <v>40</v>
      </c>
      <c r="C41" s="14"/>
      <c r="D41" s="21" t="str">
        <f>IF([38]調査項目３!D42="","",[38]調査項目３!D42)</f>
        <v>交通安全　青色申告　非核平和　暴走族追放　ゆとり　明るく正しい選挙　少年を覚せい剤等薬物乱用から守る街　読書のまち</v>
      </c>
      <c r="E41" s="21"/>
      <c r="F41" s="21"/>
      <c r="G41" s="21"/>
      <c r="H41" s="21"/>
      <c r="I41" s="21"/>
      <c r="J41" s="5"/>
      <c r="K41" s="5"/>
      <c r="L41" s="5"/>
      <c r="M41" s="5"/>
      <c r="N41" s="5"/>
    </row>
    <row r="42" spans="1:14" ht="23.25" customHeight="1">
      <c r="A42" s="5"/>
      <c r="B42" s="13" t="s">
        <v>41</v>
      </c>
      <c r="C42" s="14"/>
      <c r="D42" s="21" t="str">
        <f>IF([39]調査項目３!D43="","",[39]調査項目３!D43)</f>
        <v>交通安全　非核平和　男女共同参画</v>
      </c>
      <c r="E42" s="21"/>
      <c r="F42" s="21"/>
      <c r="G42" s="21"/>
      <c r="H42" s="21"/>
      <c r="I42" s="21"/>
      <c r="J42" s="5"/>
    </row>
    <row r="43" spans="1:14" ht="23.25" customHeight="1">
      <c r="A43" s="5"/>
      <c r="B43" s="13" t="s">
        <v>42</v>
      </c>
      <c r="C43" s="14"/>
      <c r="D43" s="21" t="str">
        <f>IF([40]調査項目３!D44="","",[40]調査項目３!D44)</f>
        <v>非核平和　暴走族追放　飲酒運転追放ならびにシートベルト・チャイルドシート着用促進　青少年を覚醒剤等薬物乱用から守る街　　男女共同参画　いきいき学びの町</v>
      </c>
      <c r="E43" s="21"/>
      <c r="F43" s="21"/>
      <c r="G43" s="21"/>
      <c r="H43" s="21"/>
      <c r="I43" s="21"/>
      <c r="J43" s="5"/>
    </row>
    <row r="44" spans="1:14" ht="23.25" customHeight="1">
      <c r="A44" s="5"/>
      <c r="B44" s="13" t="s">
        <v>25</v>
      </c>
      <c r="C44" s="14"/>
      <c r="D44" s="21" t="str">
        <f>IF([41]調査項目３!D45="","",[41]調査項目３!D45)</f>
        <v>青色申告</v>
      </c>
      <c r="E44" s="21"/>
      <c r="F44" s="21"/>
      <c r="G44" s="21"/>
      <c r="H44" s="21"/>
      <c r="I44" s="21"/>
      <c r="J44" s="5"/>
    </row>
    <row r="45" spans="1:14" ht="23.25" customHeight="1">
      <c r="A45" s="5"/>
      <c r="B45" s="13" t="s">
        <v>43</v>
      </c>
      <c r="C45" s="14"/>
      <c r="D45" s="21" t="str">
        <f>IF([42]調査項目３!D46="","",[42]調査項目３!D46)</f>
        <v>交通安全　暴走族追放　青少年無煙の町</v>
      </c>
      <c r="E45" s="21"/>
      <c r="F45" s="21"/>
      <c r="G45" s="21"/>
      <c r="H45" s="21"/>
      <c r="I45" s="21"/>
      <c r="J45" s="5"/>
    </row>
    <row r="46" spans="1:14" ht="23.25" customHeight="1">
      <c r="A46" s="5"/>
      <c r="B46" s="13" t="s">
        <v>44</v>
      </c>
      <c r="C46" s="14"/>
      <c r="D46" s="21" t="str">
        <f>IF([43]調査項目３!D47="","",[43]調査項目３!D47)</f>
        <v>交通安全　青色申告　振替納税推進　非核平和</v>
      </c>
      <c r="E46" s="21"/>
      <c r="F46" s="21"/>
      <c r="G46" s="21"/>
      <c r="H46" s="21"/>
      <c r="I46" s="21"/>
      <c r="J46" s="5"/>
    </row>
    <row r="47" spans="1:14" ht="23.25" customHeight="1">
      <c r="A47" s="5"/>
      <c r="B47" s="13" t="s">
        <v>45</v>
      </c>
      <c r="C47" s="14"/>
      <c r="D47" s="21" t="str">
        <f>IF([44]調査項目３!D48="","",[44]調査項目３!D48)</f>
        <v>暴走族追放　シートベルト着用　飲酒暴走運転追放　非核都市　環境　コメ自由化反対　青色申告　期限内納税</v>
      </c>
      <c r="E47" s="21"/>
      <c r="F47" s="21"/>
      <c r="G47" s="21"/>
      <c r="H47" s="21"/>
      <c r="I47" s="21"/>
      <c r="J47" s="5"/>
    </row>
    <row r="48" spans="1:14" ht="23.25" customHeight="1">
      <c r="A48" s="5"/>
      <c r="B48" s="17" t="s">
        <v>46</v>
      </c>
      <c r="C48" s="18"/>
      <c r="D48" s="24" t="str">
        <f>IF([45]調査項目３!D49="","",[45]調査項目３!D49)</f>
        <v>交通安全　暴走族追放　飲酒運転撲滅　非核平和都市</v>
      </c>
      <c r="E48" s="24"/>
      <c r="F48" s="24"/>
      <c r="G48" s="24"/>
      <c r="H48" s="24"/>
      <c r="I48" s="24"/>
      <c r="J48" s="5"/>
    </row>
    <row r="49" spans="4:9">
      <c r="D49" s="25"/>
      <c r="E49" s="25"/>
      <c r="F49" s="25"/>
      <c r="G49" s="25"/>
      <c r="H49" s="25"/>
      <c r="I49" s="25"/>
    </row>
    <row r="50" spans="4:9">
      <c r="D50" s="23"/>
      <c r="E50" s="23"/>
      <c r="F50" s="23"/>
      <c r="G50" s="23"/>
      <c r="H50" s="23"/>
      <c r="I50" s="23"/>
    </row>
    <row r="51" spans="4:9">
      <c r="D51" s="23"/>
      <c r="E51" s="23"/>
      <c r="F51" s="23"/>
      <c r="G51" s="23"/>
      <c r="H51" s="23"/>
      <c r="I51" s="23"/>
    </row>
    <row r="52" spans="4:9">
      <c r="D52" s="23"/>
      <c r="E52" s="23"/>
      <c r="F52" s="23"/>
      <c r="G52" s="23"/>
      <c r="H52" s="23"/>
      <c r="I52" s="23"/>
    </row>
  </sheetData>
  <mergeCells count="52">
    <mergeCell ref="B1:E1"/>
    <mergeCell ref="H2:I2"/>
    <mergeCell ref="D24:I24"/>
    <mergeCell ref="D18:I18"/>
    <mergeCell ref="D17:I17"/>
    <mergeCell ref="D5:I5"/>
    <mergeCell ref="D6:I6"/>
    <mergeCell ref="D12:I12"/>
    <mergeCell ref="D3:I4"/>
    <mergeCell ref="D19:I19"/>
    <mergeCell ref="D10:I10"/>
    <mergeCell ref="B3:B4"/>
    <mergeCell ref="D16:I16"/>
    <mergeCell ref="D11:I11"/>
    <mergeCell ref="D7:I7"/>
    <mergeCell ref="D20:I20"/>
    <mergeCell ref="D52:I52"/>
    <mergeCell ref="D48:I48"/>
    <mergeCell ref="D49:I49"/>
    <mergeCell ref="D50:I50"/>
    <mergeCell ref="D51:I51"/>
    <mergeCell ref="D47:I47"/>
    <mergeCell ref="D21:I21"/>
    <mergeCell ref="D22:I22"/>
    <mergeCell ref="D23:I23"/>
    <mergeCell ref="D32:I32"/>
    <mergeCell ref="D29:I29"/>
    <mergeCell ref="D43:I43"/>
    <mergeCell ref="D25:I25"/>
    <mergeCell ref="D37:I37"/>
    <mergeCell ref="D45:I45"/>
    <mergeCell ref="D38:I38"/>
    <mergeCell ref="D44:I44"/>
    <mergeCell ref="D40:I40"/>
    <mergeCell ref="D42:I42"/>
    <mergeCell ref="D41:I41"/>
    <mergeCell ref="D46:I46"/>
    <mergeCell ref="D8:I8"/>
    <mergeCell ref="D39:I39"/>
    <mergeCell ref="D36:I36"/>
    <mergeCell ref="D35:I35"/>
    <mergeCell ref="D34:I34"/>
    <mergeCell ref="D33:I33"/>
    <mergeCell ref="D31:I31"/>
    <mergeCell ref="D30:I30"/>
    <mergeCell ref="D28:I28"/>
    <mergeCell ref="D27:I27"/>
    <mergeCell ref="D26:I26"/>
    <mergeCell ref="D13:I13"/>
    <mergeCell ref="D15:I15"/>
    <mergeCell ref="D14:I14"/>
    <mergeCell ref="D9:I9"/>
  </mergeCells>
  <phoneticPr fontId="20"/>
  <printOptions horizontalCentered="1"/>
  <pageMargins left="0.70866141732283472" right="0.70866141732283472" top="0.59055118110236227" bottom="0.47244094488188981" header="0.51181102362204722" footer="0.78740157480314965"/>
  <pageSetup paperSize="9" scale="74" firstPageNumber="266" orientation="portrait" useFirstPageNumber="1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03都市宣言の状況</vt:lpstr>
      <vt:lpstr>'03都市宣言の状況'!Print_Area</vt:lpstr>
      <vt:lpstr>'03都市宣言の状況'!Print_Titles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2017-07-11T05:25:30Z</dcterms:modified>
</cp:coreProperties>
</file>