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2-2姉妹都市等の提携状況（国外）" sheetId="9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'02-2姉妹都市等の提携状況（国外）'!$B$1:$K$43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B43" i="93" l="1"/>
  <c r="K42" i="93" l="1"/>
  <c r="K41" i="93"/>
  <c r="I42" i="93"/>
  <c r="I41" i="93"/>
  <c r="G42" i="93"/>
  <c r="G41" i="93"/>
  <c r="E42" i="93"/>
  <c r="E41" i="93"/>
  <c r="K40" i="93"/>
  <c r="I40" i="93"/>
  <c r="G40" i="93"/>
  <c r="E40" i="93"/>
  <c r="K39" i="93"/>
  <c r="I39" i="93"/>
  <c r="G39" i="93"/>
  <c r="E39" i="93"/>
  <c r="K38" i="93"/>
  <c r="I38" i="93"/>
  <c r="G38" i="93"/>
  <c r="E38" i="93"/>
  <c r="K37" i="93"/>
  <c r="I37" i="93"/>
  <c r="G37" i="93"/>
  <c r="E37" i="93"/>
  <c r="K36" i="93"/>
  <c r="K35" i="93"/>
  <c r="I36" i="93"/>
  <c r="I35" i="93"/>
  <c r="G36" i="93"/>
  <c r="G35" i="93"/>
  <c r="E36" i="93"/>
  <c r="E35" i="93"/>
  <c r="I34" i="93"/>
  <c r="K34" i="93"/>
  <c r="G34" i="93"/>
  <c r="E34" i="93" l="1"/>
  <c r="K33" i="93"/>
  <c r="I33" i="93"/>
  <c r="G33" i="93"/>
  <c r="E33" i="93"/>
  <c r="K32" i="93"/>
  <c r="K31" i="93"/>
  <c r="I32" i="93"/>
  <c r="I31" i="93"/>
  <c r="G32" i="93"/>
  <c r="G31" i="93"/>
  <c r="E32" i="93"/>
  <c r="E31" i="93"/>
  <c r="I30" i="93"/>
  <c r="K30" i="93"/>
  <c r="G30" i="93"/>
  <c r="E30" i="93"/>
  <c r="K29" i="93"/>
  <c r="K28" i="93"/>
  <c r="I29" i="93"/>
  <c r="I28" i="93"/>
  <c r="G29" i="93"/>
  <c r="G28" i="93"/>
  <c r="E29" i="93"/>
  <c r="E28" i="93"/>
  <c r="E27" i="93"/>
  <c r="G26" i="93"/>
  <c r="G27" i="93"/>
  <c r="I26" i="93"/>
  <c r="I27" i="93"/>
  <c r="K26" i="93"/>
  <c r="K27" i="93"/>
  <c r="E26" i="93"/>
  <c r="K25" i="93"/>
  <c r="K24" i="93"/>
  <c r="K23" i="93"/>
  <c r="K22" i="93"/>
  <c r="K21" i="93"/>
  <c r="I25" i="93"/>
  <c r="I24" i="93"/>
  <c r="I23" i="93"/>
  <c r="I22" i="93"/>
  <c r="I21" i="93"/>
  <c r="G25" i="93"/>
  <c r="G24" i="93"/>
  <c r="G23" i="93"/>
  <c r="G22" i="93"/>
  <c r="G21" i="93"/>
  <c r="E25" i="93"/>
  <c r="E24" i="93"/>
  <c r="E23" i="93"/>
  <c r="E22" i="93"/>
  <c r="E21" i="93"/>
  <c r="K20" i="93"/>
  <c r="K19" i="93"/>
  <c r="K18" i="93"/>
  <c r="I20" i="93"/>
  <c r="I19" i="93"/>
  <c r="I18" i="93"/>
  <c r="G20" i="93"/>
  <c r="G19" i="93"/>
  <c r="G18" i="93"/>
  <c r="E20" i="93"/>
  <c r="E19" i="93"/>
  <c r="E18" i="93"/>
  <c r="I17" i="93"/>
  <c r="K17" i="93"/>
  <c r="G17" i="93"/>
  <c r="E17" i="93"/>
  <c r="K16" i="93"/>
  <c r="I16" i="93"/>
  <c r="G16" i="93"/>
  <c r="E16" i="93"/>
  <c r="K15" i="93" l="1"/>
  <c r="I15" i="93"/>
  <c r="G15" i="93"/>
  <c r="E15" i="93"/>
  <c r="K3" i="93" l="1"/>
  <c r="K6" i="93"/>
  <c r="I6" i="93"/>
  <c r="G6" i="93"/>
  <c r="E6" i="93"/>
  <c r="K5" i="93"/>
  <c r="I5" i="93"/>
  <c r="G5" i="93"/>
  <c r="E5" i="93"/>
  <c r="K13" i="93"/>
  <c r="I13" i="93"/>
  <c r="G13" i="93"/>
  <c r="E13" i="93"/>
  <c r="K12" i="93"/>
  <c r="I12" i="93"/>
  <c r="G12" i="93"/>
  <c r="E12" i="93"/>
  <c r="K11" i="93"/>
  <c r="I11" i="93"/>
  <c r="G11" i="93"/>
  <c r="E11" i="93"/>
  <c r="K14" i="93"/>
  <c r="I14" i="93"/>
  <c r="G14" i="93"/>
  <c r="E14" i="93"/>
  <c r="K10" i="93"/>
  <c r="I10" i="93"/>
  <c r="G10" i="93"/>
  <c r="E10" i="93"/>
  <c r="K9" i="93"/>
  <c r="I9" i="93"/>
  <c r="G9" i="93"/>
  <c r="E9" i="93"/>
  <c r="K8" i="93"/>
  <c r="I8" i="93"/>
  <c r="G8" i="93"/>
  <c r="E8" i="93"/>
  <c r="K7" i="93"/>
  <c r="I7" i="93"/>
  <c r="G7" i="93"/>
  <c r="E7" i="93"/>
</calcChain>
</file>

<file path=xl/sharedStrings.xml><?xml version="1.0" encoding="utf-8"?>
<sst xmlns="http://schemas.openxmlformats.org/spreadsheetml/2006/main" count="28" uniqueCount="28">
  <si>
    <t>坂東市</t>
    <rPh sb="0" eb="3">
      <t>バンドウシ</t>
    </rPh>
    <phoneticPr fontId="20"/>
  </si>
  <si>
    <t>稲敷市</t>
    <rPh sb="0" eb="3">
      <t>イナシキシ</t>
    </rPh>
    <phoneticPr fontId="20"/>
  </si>
  <si>
    <t>古河市</t>
    <rPh sb="0" eb="3">
      <t>コガシ</t>
    </rPh>
    <phoneticPr fontId="20"/>
  </si>
  <si>
    <t>日立市</t>
    <rPh sb="0" eb="3">
      <t>ヒタチシ</t>
    </rPh>
    <phoneticPr fontId="20"/>
  </si>
  <si>
    <t>土浦市</t>
    <rPh sb="0" eb="3">
      <t>ツチウラシ</t>
    </rPh>
    <phoneticPr fontId="20"/>
  </si>
  <si>
    <t>結城市</t>
    <rPh sb="0" eb="3">
      <t>ユウキシ</t>
    </rPh>
    <phoneticPr fontId="20"/>
  </si>
  <si>
    <t>常陸太田市</t>
    <rPh sb="0" eb="5">
      <t>ヒタチオオタシ</t>
    </rPh>
    <phoneticPr fontId="20"/>
  </si>
  <si>
    <t>北茨城市</t>
    <rPh sb="0" eb="4">
      <t>キタイバラキシ</t>
    </rPh>
    <phoneticPr fontId="20"/>
  </si>
  <si>
    <t>取手市</t>
    <rPh sb="0" eb="3">
      <t>トリデシ</t>
    </rPh>
    <phoneticPr fontId="20"/>
  </si>
  <si>
    <t>牛久市</t>
    <rPh sb="0" eb="3">
      <t>ウシクシ</t>
    </rPh>
    <phoneticPr fontId="20"/>
  </si>
  <si>
    <t>つくば市</t>
    <rPh sb="3" eb="4">
      <t>シ</t>
    </rPh>
    <phoneticPr fontId="20"/>
  </si>
  <si>
    <t>鹿嶋市</t>
    <rPh sb="0" eb="3">
      <t>カシマシ</t>
    </rPh>
    <phoneticPr fontId="20"/>
  </si>
  <si>
    <t>守谷市</t>
    <rPh sb="0" eb="3">
      <t>モリヤシ</t>
    </rPh>
    <phoneticPr fontId="20"/>
  </si>
  <si>
    <t>大洗町</t>
    <rPh sb="0" eb="3">
      <t>オオアライマチ</t>
    </rPh>
    <phoneticPr fontId="20"/>
  </si>
  <si>
    <t>東海村</t>
    <rPh sb="0" eb="3">
      <t>トウカイムラ</t>
    </rPh>
    <phoneticPr fontId="20"/>
  </si>
  <si>
    <t>美浦村</t>
    <rPh sb="0" eb="3">
      <t>ミホムラ</t>
    </rPh>
    <phoneticPr fontId="20"/>
  </si>
  <si>
    <t>阿見町</t>
    <rPh sb="0" eb="3">
      <t>アミマチ</t>
    </rPh>
    <phoneticPr fontId="20"/>
  </si>
  <si>
    <t>提携年月日</t>
    <rPh sb="0" eb="2">
      <t>テイケイ</t>
    </rPh>
    <rPh sb="2" eb="5">
      <t>ネンガッピ</t>
    </rPh>
    <phoneticPr fontId="20"/>
  </si>
  <si>
    <t>提携名称</t>
    <rPh sb="0" eb="2">
      <t>テイケイ</t>
    </rPh>
    <rPh sb="2" eb="4">
      <t>メイショウ</t>
    </rPh>
    <phoneticPr fontId="20"/>
  </si>
  <si>
    <t>那珂市</t>
    <rPh sb="0" eb="3">
      <t>ナカシ</t>
    </rPh>
    <phoneticPr fontId="20"/>
  </si>
  <si>
    <t>国名</t>
    <rPh sb="0" eb="1">
      <t>クニ</t>
    </rPh>
    <rPh sb="1" eb="2">
      <t>メイ</t>
    </rPh>
    <phoneticPr fontId="20"/>
  </si>
  <si>
    <t>水戸市</t>
    <rPh sb="0" eb="2">
      <t>ミト</t>
    </rPh>
    <rPh sb="2" eb="3">
      <t>シ</t>
    </rPh>
    <phoneticPr fontId="20"/>
  </si>
  <si>
    <t>神栖市</t>
    <rPh sb="0" eb="3">
      <t>カミスシ</t>
    </rPh>
    <phoneticPr fontId="20"/>
  </si>
  <si>
    <t>小美玉市</t>
    <rPh sb="0" eb="4">
      <t>オミタマシ</t>
    </rPh>
    <phoneticPr fontId="20"/>
  </si>
  <si>
    <t>　　　（２）　国　外</t>
    <rPh sb="7" eb="8">
      <t>コクナイ</t>
    </rPh>
    <rPh sb="9" eb="10">
      <t>ソト</t>
    </rPh>
    <phoneticPr fontId="20"/>
  </si>
  <si>
    <t>市町村名</t>
    <rPh sb="0" eb="4">
      <t>シチョウソンメイ</t>
    </rPh>
    <phoneticPr fontId="20"/>
  </si>
  <si>
    <t>　　提携都市名等</t>
    <rPh sb="2" eb="4">
      <t>テイケイ</t>
    </rPh>
    <rPh sb="4" eb="6">
      <t>トシ</t>
    </rPh>
    <rPh sb="6" eb="7">
      <t>メイ</t>
    </rPh>
    <rPh sb="7" eb="8">
      <t>トウ</t>
    </rPh>
    <phoneticPr fontId="20"/>
  </si>
  <si>
    <t>桜川市</t>
    <rPh sb="0" eb="3">
      <t>サクラガワシ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</si>
</sst>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0.0_ "/>
    <numFmt numFmtId="186" formatCode="#,##0_);[Red]\(#,##0\)"/>
    <numFmt numFmtId="190" formatCode="#,##0.0_);[Red]\(#,##0.0\)"/>
    <numFmt numFmtId="193" formatCode="0_);[Red]\(0\)"/>
    <numFmt numFmtId="197" formatCode="#,##0;\-#,##0;&quot;-&quot;"/>
    <numFmt numFmtId="198" formatCode="&quot;SFr.&quot;#,##0;[Red]&quot;SFr.&quot;\-#,##0"/>
  </numFmts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b/>
      <u/>
      <sz val="9"/>
      <name val="ＭＳ 明朝"/>
      <family val="1"/>
      <charset val="128"/>
    </font>
    <font>
      <b/>
      <sz val="1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7" fontId="28" fillId="0" borderId="0" applyFill="0" applyBorder="0" applyAlignment="0"/>
    <xf numFmtId="0" fontId="29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98" fontId="6" fillId="0" borderId="0"/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8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7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00">
    <xf numFmtId="0" fontId="0" fillId="0" borderId="0" xfId="0"/>
    <xf numFmtId="0" fontId="26" fillId="24" borderId="0" xfId="0" applyFont="1" applyFill="1" applyAlignment="1">
      <alignment horizontal="left" vertical="center"/>
    </xf>
    <xf numFmtId="0" fontId="23" fillId="24" borderId="0" xfId="0" applyFont="1" applyFill="1" applyAlignment="1">
      <alignment vertical="center"/>
    </xf>
    <xf numFmtId="190" fontId="23" fillId="24" borderId="0" xfId="0" applyNumberFormat="1" applyFont="1" applyFill="1" applyAlignment="1">
      <alignment vertical="center"/>
    </xf>
    <xf numFmtId="186" fontId="23" fillId="24" borderId="0" xfId="0" applyNumberFormat="1" applyFont="1" applyFill="1" applyAlignment="1">
      <alignment vertical="center"/>
    </xf>
    <xf numFmtId="177" fontId="23" fillId="24" borderId="0" xfId="0" applyNumberFormat="1" applyFont="1" applyFill="1" applyAlignment="1">
      <alignment vertical="center"/>
    </xf>
    <xf numFmtId="0" fontId="23" fillId="24" borderId="0" xfId="0" applyFont="1" applyFill="1" applyBorder="1" applyAlignment="1">
      <alignment vertical="center"/>
    </xf>
    <xf numFmtId="186" fontId="23" fillId="24" borderId="0" xfId="0" applyNumberFormat="1" applyFont="1" applyFill="1" applyBorder="1" applyAlignment="1">
      <alignment vertical="center"/>
    </xf>
    <xf numFmtId="0" fontId="24" fillId="24" borderId="16" xfId="0" applyFont="1" applyFill="1" applyBorder="1" applyAlignment="1">
      <alignment horizontal="distributed" vertical="center"/>
    </xf>
    <xf numFmtId="0" fontId="24" fillId="24" borderId="18" xfId="0" applyFont="1" applyFill="1" applyBorder="1" applyAlignment="1">
      <alignment horizontal="distributed" vertical="center"/>
    </xf>
    <xf numFmtId="0" fontId="24" fillId="24" borderId="22" xfId="0" applyFont="1" applyFill="1" applyBorder="1" applyAlignment="1">
      <alignment horizontal="distributed" vertical="center"/>
    </xf>
    <xf numFmtId="0" fontId="24" fillId="24" borderId="19" xfId="0" applyFont="1" applyFill="1" applyBorder="1" applyAlignment="1">
      <alignment horizontal="distributed" vertical="center"/>
    </xf>
    <xf numFmtId="0" fontId="24" fillId="24" borderId="21" xfId="0" applyFont="1" applyFill="1" applyBorder="1" applyAlignment="1">
      <alignment horizontal="distributed" vertical="center"/>
    </xf>
    <xf numFmtId="0" fontId="24" fillId="24" borderId="23" xfId="0" applyFont="1" applyFill="1" applyBorder="1" applyAlignment="1">
      <alignment horizontal="distributed" vertical="center"/>
    </xf>
    <xf numFmtId="0" fontId="26" fillId="24" borderId="0" xfId="0" applyFont="1" applyFill="1" applyAlignment="1">
      <alignment horizontal="center"/>
    </xf>
    <xf numFmtId="177" fontId="23" fillId="24" borderId="0" xfId="0" applyNumberFormat="1" applyFont="1" applyFill="1" applyAlignment="1">
      <alignment horizontal="center" vertical="center"/>
    </xf>
    <xf numFmtId="0" fontId="39" fillId="24" borderId="0" xfId="0" applyFont="1" applyFill="1" applyBorder="1" applyAlignment="1" applyProtection="1">
      <alignment horizontal="center" vertical="center"/>
    </xf>
    <xf numFmtId="186" fontId="24" fillId="24" borderId="2" xfId="0" applyNumberFormat="1" applyFont="1" applyFill="1" applyBorder="1" applyAlignment="1">
      <alignment horizontal="distributed" vertical="center"/>
    </xf>
    <xf numFmtId="186" fontId="24" fillId="24" borderId="17" xfId="0" applyNumberFormat="1" applyFont="1" applyFill="1" applyBorder="1" applyAlignment="1">
      <alignment horizontal="distributed" vertical="center"/>
    </xf>
    <xf numFmtId="186" fontId="24" fillId="24" borderId="2" xfId="0" applyNumberFormat="1" applyFont="1" applyFill="1" applyBorder="1" applyAlignment="1">
      <alignment vertical="center"/>
    </xf>
    <xf numFmtId="186" fontId="24" fillId="24" borderId="2" xfId="0" applyNumberFormat="1" applyFont="1" applyFill="1" applyBorder="1" applyAlignment="1">
      <alignment horizontal="center" vertical="center"/>
    </xf>
    <xf numFmtId="0" fontId="24" fillId="24" borderId="2" xfId="0" applyFont="1" applyFill="1" applyBorder="1" applyAlignment="1">
      <alignment horizontal="center" vertical="center"/>
    </xf>
    <xf numFmtId="186" fontId="24" fillId="24" borderId="2" xfId="0" applyNumberFormat="1" applyFont="1" applyFill="1" applyBorder="1" applyAlignment="1">
      <alignment horizontal="left" vertical="center"/>
    </xf>
    <xf numFmtId="0" fontId="0" fillId="24" borderId="0" xfId="0" applyFill="1"/>
    <xf numFmtId="0" fontId="24" fillId="24" borderId="0" xfId="0" applyFont="1" applyFill="1" applyAlignment="1">
      <alignment horizontal="distributed" vertical="center"/>
    </xf>
    <xf numFmtId="0" fontId="24" fillId="24" borderId="14" xfId="0" applyFont="1" applyFill="1" applyBorder="1" applyAlignment="1">
      <alignment horizontal="distributed" vertical="center"/>
    </xf>
    <xf numFmtId="0" fontId="24" fillId="24" borderId="0" xfId="0" applyFont="1" applyFill="1"/>
    <xf numFmtId="177" fontId="24" fillId="24" borderId="12" xfId="0" applyNumberFormat="1" applyFont="1" applyFill="1" applyBorder="1" applyAlignment="1">
      <alignment vertical="center"/>
    </xf>
    <xf numFmtId="177" fontId="24" fillId="24" borderId="12" xfId="0" applyNumberFormat="1" applyFont="1" applyFill="1" applyBorder="1" applyAlignment="1">
      <alignment horizontal="distributed" vertical="center" shrinkToFit="1"/>
    </xf>
    <xf numFmtId="193" fontId="24" fillId="24" borderId="0" xfId="0" applyNumberFormat="1" applyFont="1" applyFill="1" applyBorder="1" applyAlignment="1">
      <alignment horizontal="center" vertical="center"/>
    </xf>
    <xf numFmtId="177" fontId="24" fillId="24" borderId="12" xfId="0" applyNumberFormat="1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left" vertical="center"/>
    </xf>
    <xf numFmtId="0" fontId="6" fillId="24" borderId="0" xfId="0" applyFont="1" applyFill="1"/>
    <xf numFmtId="0" fontId="24" fillId="24" borderId="0" xfId="0" applyFont="1" applyFill="1" applyBorder="1" applyAlignment="1">
      <alignment horizontal="distributed" vertical="center"/>
    </xf>
    <xf numFmtId="0" fontId="24" fillId="24" borderId="0" xfId="0" applyFont="1" applyFill="1" applyBorder="1"/>
    <xf numFmtId="177" fontId="24" fillId="24" borderId="0" xfId="0" applyNumberFormat="1" applyFont="1" applyFill="1" applyBorder="1" applyAlignment="1">
      <alignment vertical="center"/>
    </xf>
    <xf numFmtId="177" fontId="24" fillId="24" borderId="0" xfId="0" applyNumberFormat="1" applyFont="1" applyFill="1" applyBorder="1" applyAlignment="1">
      <alignment horizontal="distributed" vertical="center" shrinkToFit="1"/>
    </xf>
    <xf numFmtId="177" fontId="24" fillId="24" borderId="0" xfId="0" applyNumberFormat="1" applyFont="1" applyFill="1" applyBorder="1" applyAlignment="1">
      <alignment horizontal="center" vertical="center"/>
    </xf>
    <xf numFmtId="0" fontId="24" fillId="24" borderId="21" xfId="0" applyFont="1" applyFill="1" applyBorder="1"/>
    <xf numFmtId="177" fontId="24" fillId="24" borderId="21" xfId="0" applyNumberFormat="1" applyFont="1" applyFill="1" applyBorder="1" applyAlignment="1">
      <alignment vertical="center"/>
    </xf>
    <xf numFmtId="177" fontId="24" fillId="24" borderId="21" xfId="0" applyNumberFormat="1" applyFont="1" applyFill="1" applyBorder="1" applyAlignment="1">
      <alignment horizontal="distributed" vertical="center" shrinkToFit="1"/>
    </xf>
    <xf numFmtId="193" fontId="24" fillId="24" borderId="21" xfId="0" applyNumberFormat="1" applyFont="1" applyFill="1" applyBorder="1" applyAlignment="1">
      <alignment horizontal="center" vertical="center"/>
    </xf>
    <xf numFmtId="177" fontId="24" fillId="24" borderId="21" xfId="0" applyNumberFormat="1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left" vertical="center"/>
    </xf>
    <xf numFmtId="0" fontId="24" fillId="24" borderId="16" xfId="0" applyFont="1" applyFill="1" applyBorder="1"/>
    <xf numFmtId="177" fontId="24" fillId="24" borderId="16" xfId="0" applyNumberFormat="1" applyFont="1" applyFill="1" applyBorder="1" applyAlignment="1">
      <alignment vertical="center"/>
    </xf>
    <xf numFmtId="177" fontId="24" fillId="24" borderId="16" xfId="0" applyNumberFormat="1" applyFont="1" applyFill="1" applyBorder="1" applyAlignment="1">
      <alignment horizontal="distributed" vertical="center" shrinkToFit="1"/>
    </xf>
    <xf numFmtId="193" fontId="24" fillId="24" borderId="16" xfId="0" applyNumberFormat="1" applyFont="1" applyFill="1" applyBorder="1" applyAlignment="1">
      <alignment horizontal="center" vertical="center"/>
    </xf>
    <xf numFmtId="177" fontId="24" fillId="24" borderId="16" xfId="0" applyNumberFormat="1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left" vertical="center"/>
    </xf>
    <xf numFmtId="0" fontId="24" fillId="24" borderId="20" xfId="0" applyFont="1" applyFill="1" applyBorder="1"/>
    <xf numFmtId="177" fontId="24" fillId="24" borderId="22" xfId="0" applyNumberFormat="1" applyFont="1" applyFill="1" applyBorder="1" applyAlignment="1">
      <alignment vertical="center"/>
    </xf>
    <xf numFmtId="177" fontId="24" fillId="24" borderId="22" xfId="0" applyNumberFormat="1" applyFont="1" applyFill="1" applyBorder="1" applyAlignment="1">
      <alignment horizontal="distributed" vertical="center" shrinkToFit="1"/>
    </xf>
    <xf numFmtId="193" fontId="24" fillId="24" borderId="22" xfId="0" applyNumberFormat="1" applyFont="1" applyFill="1" applyBorder="1" applyAlignment="1">
      <alignment horizontal="center" vertical="center"/>
    </xf>
    <xf numFmtId="177" fontId="24" fillId="24" borderId="22" xfId="0" applyNumberFormat="1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left" vertical="center"/>
    </xf>
    <xf numFmtId="177" fontId="24" fillId="24" borderId="21" xfId="0" applyNumberFormat="1" applyFont="1" applyFill="1" applyBorder="1" applyAlignment="1">
      <alignment vertical="center" shrinkToFit="1"/>
    </xf>
    <xf numFmtId="177" fontId="24" fillId="24" borderId="21" xfId="0" applyNumberFormat="1" applyFont="1" applyFill="1" applyBorder="1" applyAlignment="1">
      <alignment horizontal="center" vertical="center" shrinkToFit="1"/>
    </xf>
    <xf numFmtId="49" fontId="24" fillId="24" borderId="0" xfId="0" applyNumberFormat="1" applyFont="1" applyFill="1" applyBorder="1" applyAlignment="1">
      <alignment horizontal="center" vertical="center"/>
    </xf>
    <xf numFmtId="190" fontId="24" fillId="24" borderId="0" xfId="0" applyNumberFormat="1" applyFont="1" applyFill="1" applyBorder="1" applyAlignment="1">
      <alignment horizontal="left" vertical="center"/>
    </xf>
    <xf numFmtId="0" fontId="6" fillId="24" borderId="0" xfId="0" applyFont="1" applyFill="1" applyBorder="1"/>
    <xf numFmtId="177" fontId="24" fillId="24" borderId="0" xfId="0" applyNumberFormat="1" applyFont="1" applyFill="1" applyBorder="1" applyAlignment="1">
      <alignment vertical="center" shrinkToFit="1"/>
    </xf>
    <xf numFmtId="177" fontId="24" fillId="24" borderId="0" xfId="0" applyNumberFormat="1" applyFont="1" applyFill="1" applyBorder="1" applyAlignment="1">
      <alignment horizontal="center" vertical="center" shrinkToFit="1"/>
    </xf>
    <xf numFmtId="0" fontId="0" fillId="24" borderId="0" xfId="0" applyFill="1" applyBorder="1"/>
    <xf numFmtId="177" fontId="24" fillId="24" borderId="16" xfId="0" applyNumberFormat="1" applyFont="1" applyFill="1" applyBorder="1" applyAlignment="1">
      <alignment vertical="center" shrinkToFit="1"/>
    </xf>
    <xf numFmtId="177" fontId="24" fillId="24" borderId="16" xfId="0" applyNumberFormat="1" applyFont="1" applyFill="1" applyBorder="1" applyAlignment="1">
      <alignment horizontal="center" vertical="center" shrinkToFit="1"/>
    </xf>
    <xf numFmtId="190" fontId="24" fillId="24" borderId="22" xfId="0" applyNumberFormat="1" applyFont="1" applyFill="1" applyBorder="1" applyAlignment="1">
      <alignment horizontal="left" vertical="center"/>
    </xf>
    <xf numFmtId="177" fontId="24" fillId="24" borderId="22" xfId="0" applyNumberFormat="1" applyFont="1" applyFill="1" applyBorder="1" applyAlignment="1">
      <alignment vertical="center" shrinkToFit="1"/>
    </xf>
    <xf numFmtId="177" fontId="24" fillId="24" borderId="22" xfId="0" applyNumberFormat="1" applyFont="1" applyFill="1" applyBorder="1" applyAlignment="1">
      <alignment horizontal="center" vertical="center" shrinkToFit="1"/>
    </xf>
    <xf numFmtId="0" fontId="24" fillId="24" borderId="24" xfId="0" applyFont="1" applyFill="1" applyBorder="1" applyAlignment="1">
      <alignment horizontal="distributed" vertical="center"/>
    </xf>
    <xf numFmtId="0" fontId="24" fillId="24" borderId="25" xfId="0" applyFont="1" applyFill="1" applyBorder="1" applyAlignment="1">
      <alignment horizontal="distributed" vertical="center"/>
    </xf>
    <xf numFmtId="0" fontId="24" fillId="24" borderId="24" xfId="0" applyFont="1" applyFill="1" applyBorder="1"/>
    <xf numFmtId="0" fontId="24" fillId="24" borderId="13" xfId="0" applyFont="1" applyFill="1" applyBorder="1"/>
    <xf numFmtId="0" fontId="24" fillId="24" borderId="15" xfId="0" applyFont="1" applyFill="1" applyBorder="1"/>
    <xf numFmtId="177" fontId="24" fillId="24" borderId="13" xfId="0" applyNumberFormat="1" applyFont="1" applyFill="1" applyBorder="1" applyAlignment="1">
      <alignment vertical="center"/>
    </xf>
    <xf numFmtId="177" fontId="24" fillId="24" borderId="13" xfId="0" applyNumberFormat="1" applyFont="1" applyFill="1" applyBorder="1" applyAlignment="1">
      <alignment horizontal="center" vertical="center"/>
    </xf>
    <xf numFmtId="0" fontId="6" fillId="24" borderId="0" xfId="0" applyFont="1" applyFill="1" applyAlignment="1">
      <alignment horizontal="left" vertical="center"/>
    </xf>
    <xf numFmtId="0" fontId="6" fillId="24" borderId="0" xfId="0" applyFont="1" applyFill="1" applyAlignment="1">
      <alignment horizontal="center"/>
    </xf>
    <xf numFmtId="0" fontId="0" fillId="24" borderId="0" xfId="0" applyFill="1" applyAlignment="1">
      <alignment horizontal="left" vertical="center"/>
    </xf>
    <xf numFmtId="0" fontId="0" fillId="24" borderId="0" xfId="0" applyFill="1" applyAlignment="1">
      <alignment horizontal="center"/>
    </xf>
    <xf numFmtId="177" fontId="24" fillId="24" borderId="0" xfId="0" applyNumberFormat="1" applyFont="1" applyFill="1" applyBorder="1" applyAlignment="1">
      <alignment horizontal="distributed" vertical="center"/>
    </xf>
    <xf numFmtId="0" fontId="24" fillId="24" borderId="0" xfId="0" applyFont="1" applyFill="1" applyBorder="1" applyAlignment="1" applyProtection="1">
      <alignment horizontal="right" vertical="center"/>
    </xf>
    <xf numFmtId="0" fontId="39" fillId="24" borderId="13" xfId="0" applyFont="1" applyFill="1" applyBorder="1" applyAlignment="1" applyProtection="1">
      <alignment vertical="center"/>
    </xf>
    <xf numFmtId="177" fontId="27" fillId="24" borderId="16" xfId="0" applyNumberFormat="1" applyFont="1" applyFill="1" applyBorder="1" applyAlignment="1">
      <alignment horizontal="distributed" vertical="center" shrinkToFit="1"/>
    </xf>
    <xf numFmtId="177" fontId="27" fillId="24" borderId="22" xfId="0" applyNumberFormat="1" applyFont="1" applyFill="1" applyBorder="1" applyAlignment="1">
      <alignment horizontal="distributed" vertical="center" shrinkToFit="1"/>
    </xf>
    <xf numFmtId="177" fontId="27" fillId="24" borderId="0" xfId="0" applyNumberFormat="1" applyFont="1" applyFill="1" applyBorder="1" applyAlignment="1">
      <alignment horizontal="distributed" vertical="center" shrinkToFit="1"/>
    </xf>
    <xf numFmtId="177" fontId="25" fillId="24" borderId="16" xfId="0" applyNumberFormat="1" applyFont="1" applyFill="1" applyBorder="1" applyAlignment="1">
      <alignment vertical="center"/>
    </xf>
    <xf numFmtId="177" fontId="25" fillId="24" borderId="22" xfId="0" applyNumberFormat="1" applyFont="1" applyFill="1" applyBorder="1" applyAlignment="1">
      <alignment vertical="center"/>
    </xf>
    <xf numFmtId="177" fontId="23" fillId="24" borderId="0" xfId="0" applyNumberFormat="1" applyFont="1" applyFill="1" applyBorder="1" applyAlignment="1">
      <alignment horizontal="distributed" vertical="center" wrapText="1" shrinkToFit="1"/>
    </xf>
    <xf numFmtId="0" fontId="24" fillId="24" borderId="26" xfId="0" applyFont="1" applyFill="1" applyBorder="1" applyAlignment="1">
      <alignment horizontal="distributed" vertical="center"/>
    </xf>
    <xf numFmtId="0" fontId="24" fillId="24" borderId="26" xfId="0" applyFont="1" applyFill="1" applyBorder="1"/>
    <xf numFmtId="177" fontId="24" fillId="24" borderId="26" xfId="0" applyNumberFormat="1" applyFont="1" applyFill="1" applyBorder="1" applyAlignment="1">
      <alignment vertical="center" shrinkToFit="1"/>
    </xf>
    <xf numFmtId="193" fontId="24" fillId="24" borderId="26" xfId="0" applyNumberFormat="1" applyFont="1" applyFill="1" applyBorder="1" applyAlignment="1">
      <alignment horizontal="center" vertical="center"/>
    </xf>
    <xf numFmtId="177" fontId="24" fillId="24" borderId="26" xfId="0" applyNumberFormat="1" applyFont="1" applyFill="1" applyBorder="1" applyAlignment="1">
      <alignment horizontal="center" vertical="center" shrinkToFit="1"/>
    </xf>
    <xf numFmtId="190" fontId="24" fillId="24" borderId="26" xfId="0" applyNumberFormat="1" applyFont="1" applyFill="1" applyBorder="1" applyAlignment="1">
      <alignment horizontal="left" vertical="center"/>
    </xf>
    <xf numFmtId="177" fontId="24" fillId="24" borderId="26" xfId="0" applyNumberFormat="1" applyFont="1" applyFill="1" applyBorder="1" applyAlignment="1">
      <alignment vertical="center"/>
    </xf>
    <xf numFmtId="177" fontId="27" fillId="24" borderId="26" xfId="0" applyNumberFormat="1" applyFont="1" applyFill="1" applyBorder="1" applyAlignment="1">
      <alignment horizontal="distributed" vertical="center" shrinkToFit="1"/>
    </xf>
    <xf numFmtId="186" fontId="23" fillId="24" borderId="0" xfId="0" applyNumberFormat="1" applyFont="1" applyFill="1" applyAlignment="1">
      <alignment horizontal="right" vertical="center"/>
    </xf>
    <xf numFmtId="0" fontId="40" fillId="24" borderId="0" xfId="0" applyFont="1" applyFill="1" applyAlignment="1">
      <alignment horizontal="left" vertical="center"/>
    </xf>
    <xf numFmtId="0" fontId="24" fillId="24" borderId="12" xfId="0" applyFont="1" applyFill="1" applyBorder="1" applyAlignment="1">
      <alignment horizontal="left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3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 [0.00] 2" xfId="74"/>
    <cellStyle name="桁区切り 2" xfId="44"/>
    <cellStyle name="桁区切り 2 2" xfId="75"/>
    <cellStyle name="桁区切り 3" xfId="45"/>
    <cellStyle name="桁区切り 4" xfId="46"/>
    <cellStyle name="桁区切り 4 2" xfId="77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14" xfId="59"/>
    <cellStyle name="標準 15" xfId="60"/>
    <cellStyle name="標準 16" xfId="61"/>
    <cellStyle name="標準 17" xfId="62"/>
    <cellStyle name="標準 18" xfId="78"/>
    <cellStyle name="標準 19" xfId="79"/>
    <cellStyle name="標準 2" xfId="63"/>
    <cellStyle name="標準 2 2" xfId="82"/>
    <cellStyle name="標準 20" xfId="80"/>
    <cellStyle name="標準 21" xfId="81"/>
    <cellStyle name="標準 3" xfId="64"/>
    <cellStyle name="標準 3 2" xfId="76"/>
    <cellStyle name="標準 4" xfId="65"/>
    <cellStyle name="標準 5" xfId="66"/>
    <cellStyle name="標準 6" xfId="67"/>
    <cellStyle name="標準 7" xfId="68"/>
    <cellStyle name="標準 8" xfId="69"/>
    <cellStyle name="標準 9" xfId="70"/>
    <cellStyle name="未定義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5&#29275;&#20037;&#24066;&#65288;&#34892;&#36001;&#25919;&#38306;&#20418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6&#12388;&#12367;&#12400;&#24066;&#65288;&#34892;&#36001;&#25919;&#38306;&#20418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8&#40575;&#23947;&#24066;&#65288;&#34892;&#36001;&#25919;&#38306;&#20418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0&#23432;&#35895;&#24066;&#65288;&#34892;&#36001;&#25919;&#38306;&#20418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2&#37027;&#29634;&#24066;&#65288;&#34892;&#36001;&#25919;&#38306;&#20418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4&#22338;&#26481;&#24066;&#65288;&#34892;&#36001;&#25919;&#38306;&#20418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5&#31282;&#25975;&#24066;&#65288;&#34892;&#36001;&#25919;&#38306;&#20418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7&#26716;&#24029;&#24066;&#65288;&#34892;&#36001;&#25919;&#38306;&#20418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8&#31070;&#26646;&#24066;&#65288;&#34892;&#36001;&#25919;&#38306;&#20418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2&#23567;&#32654;&#29577;&#24066;&#65288;&#34892;&#36001;&#25919;&#38306;&#2041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1&#27700;&#25144;&#24066;&#65288;&#34892;&#36001;&#25919;&#38306;&#20418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4&#22823;&#27927;&#30010;&#65288;&#34892;&#36001;&#25919;&#38306;&#20418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6&#26481;&#28023;&#26449;&#65288;&#34892;&#36001;&#25919;&#38306;&#20418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8&#32654;&#28006;&#26449;&#65288;&#34892;&#36001;&#25919;&#38306;&#20418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9&#38463;&#35211;&#30010;&#65288;&#34892;&#36001;&#25919;&#38306;&#2041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2&#26085;&#31435;&#24066;&#65288;&#34892;&#36001;&#25919;&#38306;&#2041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3&#22303;&#28006;&#24066;&#65288;&#34892;&#36001;&#25919;&#38306;&#2041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4&#21476;&#27827;&#24066;&#65288;&#34892;&#36001;&#25919;&#38306;&#2041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6&#32080;&#22478;&#24066;&#65288;&#34892;&#36001;&#25919;&#38306;&#2041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0&#24120;&#38520;&#22826;&#30000;&#24066;&#65288;&#34892;&#36001;&#25919;&#38306;&#2041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2&#21271;&#33576;&#22478;&#24066;&#65288;&#34892;&#36001;&#25919;&#38306;&#2041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4&#21462;&#25163;&#24066;&#65288;&#34892;&#36001;&#25919;&#38306;&#204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1">
          <cell r="E31" t="str">
            <v>色麻町</v>
          </cell>
        </row>
      </sheetData>
      <sheetData sheetId="2">
        <row r="18">
          <cell r="E18" t="str">
            <v>ユーコン準州ホワイトホース市</v>
          </cell>
          <cell r="G18" t="str">
            <v>カナダ</v>
          </cell>
          <cell r="I18" t="str">
            <v>昭和60年４月19日</v>
          </cell>
          <cell r="K18" t="str">
            <v>姉妹都市</v>
          </cell>
        </row>
        <row r="19">
          <cell r="E19" t="str">
            <v>ニューサウスウェールズ州オレンジ市</v>
          </cell>
          <cell r="G19" t="str">
            <v>オーストラリア</v>
          </cell>
          <cell r="I19" t="str">
            <v>平成２年７月28日</v>
          </cell>
          <cell r="K19" t="str">
            <v>姉妹都市</v>
          </cell>
        </row>
        <row r="20">
          <cell r="E20" t="str">
            <v>トスカーナ州グレーヴェ・イン・キアンティ市</v>
          </cell>
          <cell r="G20" t="str">
            <v>イタリア</v>
          </cell>
          <cell r="I20" t="str">
            <v>平成25年12月16日</v>
          </cell>
          <cell r="K20" t="str">
            <v>友好都市</v>
          </cell>
        </row>
      </sheetData>
      <sheetData sheetId="3">
        <row r="20">
          <cell r="D20" t="str">
            <v>交通安全　青色申告　非核平和　暴走族追放　飲酒運転追放　暴力追放　環境保全　けん銃追放　スポーツ健康　男女共同参画</v>
          </cell>
        </row>
      </sheetData>
      <sheetData sheetId="4">
        <row r="20">
          <cell r="E20" t="str">
            <v>きく</v>
          </cell>
        </row>
      </sheetData>
      <sheetData sheetId="5">
        <row r="23">
          <cell r="D23">
            <v>22</v>
          </cell>
        </row>
      </sheetData>
      <sheetData sheetId="6">
        <row r="30">
          <cell r="C30" t="str">
            <v>880</v>
          </cell>
        </row>
      </sheetData>
      <sheetData sheetId="7"/>
      <sheetData sheetId="8"/>
      <sheetData sheetId="9">
        <row r="20">
          <cell r="B20" t="str">
            <v>牛久市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3">
          <cell r="E33" t="str">
            <v>荒川区</v>
          </cell>
        </row>
      </sheetData>
      <sheetData sheetId="2">
        <row r="21">
          <cell r="E21" t="str">
            <v>マサチューセッツ州ケンブリッジ市</v>
          </cell>
          <cell r="G21" t="str">
            <v>アメリカ</v>
          </cell>
          <cell r="I21" t="str">
            <v>昭和59年５月８日</v>
          </cell>
          <cell r="K21" t="str">
            <v>姉妹都市</v>
          </cell>
        </row>
        <row r="22">
          <cell r="E22" t="str">
            <v>カリフォルニア州アーバイン市</v>
          </cell>
          <cell r="G22" t="str">
            <v>アメリカ</v>
          </cell>
          <cell r="I22" t="str">
            <v>平成元年８月３日</v>
          </cell>
          <cell r="K22" t="str">
            <v>姉妹都市</v>
          </cell>
        </row>
        <row r="23">
          <cell r="E23" t="str">
            <v>カリフォルニア州ミルピタス市</v>
          </cell>
          <cell r="G23" t="str">
            <v>アメリカ</v>
          </cell>
          <cell r="I23" t="str">
            <v>平成８年７月２日</v>
          </cell>
          <cell r="K23" t="str">
            <v>姉妹都市</v>
          </cell>
        </row>
        <row r="24">
          <cell r="E24" t="str">
            <v>広東省深圳市</v>
          </cell>
          <cell r="G24" t="str">
            <v>中国</v>
          </cell>
          <cell r="I24" t="str">
            <v>平成16年６月９日</v>
          </cell>
          <cell r="K24" t="str">
            <v>友好都市</v>
          </cell>
        </row>
        <row r="25">
          <cell r="E25" t="str">
            <v>イゼール県グルノーブル市</v>
          </cell>
          <cell r="G25" t="str">
            <v>フランス</v>
          </cell>
          <cell r="I25" t="str">
            <v>平成25年11月12日</v>
          </cell>
          <cell r="K25" t="str">
            <v>姉妹都市</v>
          </cell>
        </row>
      </sheetData>
      <sheetData sheetId="3">
        <row r="21">
          <cell r="D21" t="str">
            <v>非核平和　交通安全　福祉都市　男女共同参画  暴走族追放</v>
          </cell>
        </row>
      </sheetData>
      <sheetData sheetId="4">
        <row r="21">
          <cell r="E21" t="str">
            <v>ホシザキユキノシタ</v>
          </cell>
        </row>
      </sheetData>
      <sheetData sheetId="5">
        <row r="24">
          <cell r="D24">
            <v>28</v>
          </cell>
        </row>
      </sheetData>
      <sheetData sheetId="6">
        <row r="31">
          <cell r="C31" t="str">
            <v>927</v>
          </cell>
        </row>
      </sheetData>
      <sheetData sheetId="7">
        <row r="14">
          <cell r="C14" t="str">
            <v>つくば市</v>
          </cell>
        </row>
      </sheetData>
      <sheetData sheetId="8"/>
      <sheetData sheetId="9">
        <row r="21">
          <cell r="B21" t="str">
            <v>つくば市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6">
          <cell r="E26" t="str">
            <v>江蘇省塩城市</v>
          </cell>
          <cell r="G26" t="str">
            <v>中国</v>
          </cell>
          <cell r="I26" t="str">
            <v>平成14年11月８日</v>
          </cell>
          <cell r="K26" t="str">
            <v>友好都市</v>
          </cell>
        </row>
        <row r="27">
          <cell r="E27" t="str">
            <v>済州特別自治道西帰浦市</v>
          </cell>
          <cell r="G27" t="str">
            <v>韓国</v>
          </cell>
          <cell r="I27" t="str">
            <v>平成15年11月26日</v>
          </cell>
          <cell r="K27" t="str">
            <v>姉妹都市</v>
          </cell>
        </row>
      </sheetData>
      <sheetData sheetId="3">
        <row r="23">
          <cell r="D23" t="str">
            <v>非核平和　ゆとり　環境　青色申告　福祉都市　交通安全　期限内完納 暴力追放　シートベルト着用　飲酒運転追放</v>
          </cell>
        </row>
      </sheetData>
      <sheetData sheetId="4">
        <row r="23">
          <cell r="E23" t="str">
            <v>はまなす</v>
          </cell>
        </row>
      </sheetData>
      <sheetData sheetId="5">
        <row r="26">
          <cell r="D26">
            <v>22</v>
          </cell>
        </row>
      </sheetData>
      <sheetData sheetId="6">
        <row r="33">
          <cell r="C33" t="str">
            <v>836</v>
          </cell>
        </row>
      </sheetData>
      <sheetData sheetId="7"/>
      <sheetData sheetId="8"/>
      <sheetData sheetId="9">
        <row r="23">
          <cell r="B23" t="str">
            <v>鹿嶋市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8">
          <cell r="E28" t="str">
            <v>バイエルン州マインブルク市</v>
          </cell>
          <cell r="G28" t="str">
            <v>ドイツ</v>
          </cell>
          <cell r="I28" t="str">
            <v>平成２年11月３日</v>
          </cell>
          <cell r="K28" t="str">
            <v>姉妹都市</v>
          </cell>
        </row>
        <row r="29">
          <cell r="E29" t="str">
            <v>コロラド州グリーリー市</v>
          </cell>
          <cell r="G29" t="str">
            <v>アメリカ</v>
          </cell>
          <cell r="I29" t="str">
            <v>平成５年８月３日</v>
          </cell>
          <cell r="K29" t="str">
            <v>姉妹都市</v>
          </cell>
        </row>
      </sheetData>
      <sheetData sheetId="3">
        <row r="25">
          <cell r="D25" t="str">
            <v>交通安全　青色申告　非核平和　明るくきれいな選挙推進の町　男女共同参画都市　暴力追放</v>
          </cell>
        </row>
      </sheetData>
      <sheetData sheetId="4">
        <row r="25">
          <cell r="E25" t="str">
            <v>山百合</v>
          </cell>
        </row>
      </sheetData>
      <sheetData sheetId="5">
        <row r="28">
          <cell r="D28">
            <v>20</v>
          </cell>
        </row>
      </sheetData>
      <sheetData sheetId="6">
        <row r="37">
          <cell r="C37" t="str">
            <v>800</v>
          </cell>
        </row>
      </sheetData>
      <sheetData sheetId="7"/>
      <sheetData sheetId="8"/>
      <sheetData sheetId="9">
        <row r="25">
          <cell r="B25" t="str">
            <v>守谷市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8">
          <cell r="E38" t="str">
            <v>横手市</v>
          </cell>
        </row>
      </sheetData>
      <sheetData sheetId="2">
        <row r="30">
          <cell r="E30" t="str">
            <v>テネシー州オークリッジ市</v>
          </cell>
          <cell r="G30" t="str">
            <v>アメリカ</v>
          </cell>
          <cell r="I30" t="str">
            <v>平成２年10月29日</v>
          </cell>
          <cell r="K30" t="str">
            <v>国際親善姉妹都市</v>
          </cell>
        </row>
      </sheetData>
      <sheetData sheetId="3">
        <row r="27">
          <cell r="D27" t="str">
            <v>核兵器廃絶・平和市宣言　福祉の市宣言　青少年健全育成のまち宣言</v>
          </cell>
        </row>
      </sheetData>
      <sheetData sheetId="4">
        <row r="27">
          <cell r="E27" t="str">
            <v>ひまわり</v>
          </cell>
        </row>
      </sheetData>
      <sheetData sheetId="5">
        <row r="30">
          <cell r="D30">
            <v>18</v>
          </cell>
        </row>
      </sheetData>
      <sheetData sheetId="6">
        <row r="41">
          <cell r="C41" t="str">
            <v>841</v>
          </cell>
        </row>
      </sheetData>
      <sheetData sheetId="7"/>
      <sheetData sheetId="8"/>
      <sheetData sheetId="9">
        <row r="27">
          <cell r="B27" t="str">
            <v>那珂市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1">
          <cell r="E31" t="str">
            <v>アーカンソー州パインブラフ市</v>
          </cell>
          <cell r="G31" t="str">
            <v>アメリカ</v>
          </cell>
          <cell r="I31" t="str">
            <v>昭和61年11月９日</v>
          </cell>
          <cell r="K31" t="str">
            <v>姉妹都市</v>
          </cell>
        </row>
        <row r="32">
          <cell r="E32" t="str">
            <v>ヘラ州タリ市</v>
          </cell>
          <cell r="G32" t="str">
            <v>パプアニューギニア独立国</v>
          </cell>
          <cell r="I32" t="str">
            <v>平成26年７月10日</v>
          </cell>
          <cell r="K32" t="str">
            <v>姉妹都市</v>
          </cell>
        </row>
      </sheetData>
      <sheetData sheetId="3">
        <row r="29">
          <cell r="D29" t="str">
            <v>交通安全　スポーツ健康　非核平和　青色申告・期限内納税　環境　飲酒・暴走運転追放</v>
          </cell>
        </row>
      </sheetData>
      <sheetData sheetId="4">
        <row r="29">
          <cell r="E29" t="str">
            <v>チャノハナ</v>
          </cell>
        </row>
      </sheetData>
      <sheetData sheetId="5">
        <row r="32">
          <cell r="D32">
            <v>20</v>
          </cell>
        </row>
      </sheetData>
      <sheetData sheetId="6">
        <row r="44">
          <cell r="C44" t="str">
            <v>810</v>
          </cell>
        </row>
      </sheetData>
      <sheetData sheetId="7"/>
      <sheetData sheetId="8"/>
      <sheetData sheetId="9">
        <row r="29">
          <cell r="B29" t="str">
            <v>坂東市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3">
          <cell r="E33" t="str">
            <v>ブリティッシュコロンビア州サーモンアーム市</v>
          </cell>
          <cell r="G33" t="str">
            <v>カナダ</v>
          </cell>
          <cell r="I33" t="str">
            <v>平成18年３月27日</v>
          </cell>
          <cell r="K33" t="str">
            <v>姉妹都市</v>
          </cell>
        </row>
      </sheetData>
      <sheetData sheetId="3">
        <row r="30">
          <cell r="D30" t="str">
            <v>核兵器廃絶平和</v>
          </cell>
        </row>
      </sheetData>
      <sheetData sheetId="4">
        <row r="30">
          <cell r="E30" t="str">
            <v>きく</v>
          </cell>
        </row>
      </sheetData>
      <sheetData sheetId="5">
        <row r="33">
          <cell r="D33">
            <v>20</v>
          </cell>
        </row>
      </sheetData>
      <sheetData sheetId="6">
        <row r="46">
          <cell r="C46" t="str">
            <v>780</v>
          </cell>
        </row>
      </sheetData>
      <sheetData sheetId="7">
        <row r="12">
          <cell r="C12" t="str">
            <v>稲敷市</v>
          </cell>
        </row>
      </sheetData>
      <sheetData sheetId="8"/>
      <sheetData sheetId="9">
        <row r="30">
          <cell r="B30" t="str">
            <v>稲敷市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シリストラ市</v>
          </cell>
          <cell r="G34" t="str">
            <v>ブルガリア共和国</v>
          </cell>
          <cell r="I34" t="str">
            <v>平成28年９月14日</v>
          </cell>
          <cell r="K34" t="str">
            <v>友好交流都市</v>
          </cell>
        </row>
      </sheetData>
      <sheetData sheetId="3">
        <row r="32">
          <cell r="D32" t="str">
            <v>非核平和</v>
          </cell>
        </row>
      </sheetData>
      <sheetData sheetId="4">
        <row r="32">
          <cell r="E32" t="str">
            <v>ヤマユリ</v>
          </cell>
        </row>
      </sheetData>
      <sheetData sheetId="5">
        <row r="35">
          <cell r="D35">
            <v>18</v>
          </cell>
        </row>
      </sheetData>
      <sheetData sheetId="6">
        <row r="50">
          <cell r="C50" t="str">
            <v>834</v>
          </cell>
        </row>
      </sheetData>
      <sheetData sheetId="7"/>
      <sheetData sheetId="8"/>
      <sheetData sheetId="9">
        <row r="32">
          <cell r="B32" t="str">
            <v>桜川市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カリフォルニア州ユーリカ市</v>
          </cell>
          <cell r="G34" t="str">
            <v>アメリカ</v>
          </cell>
          <cell r="I34" t="str">
            <v>平成３年11月17日</v>
          </cell>
          <cell r="K34" t="str">
            <v>国際親善姉妹都市</v>
          </cell>
        </row>
        <row r="35">
          <cell r="E35" t="str">
            <v>浙江省紹興市上虞区</v>
          </cell>
          <cell r="G35" t="str">
            <v>中国</v>
          </cell>
          <cell r="I35" t="str">
            <v>平成21年２月16日</v>
          </cell>
          <cell r="K35" t="str">
            <v>友好都市</v>
          </cell>
        </row>
      </sheetData>
      <sheetData sheetId="3">
        <row r="33">
          <cell r="D33" t="str">
            <v>核兵器廃絶平和　ゆとり　交通安全　環境　福祉のまち　青色申告・納期内完納のまち　飲酒運転根絶　健康都市</v>
          </cell>
        </row>
      </sheetData>
      <sheetData sheetId="4">
        <row r="33">
          <cell r="E33" t="str">
            <v>センリョウ</v>
          </cell>
        </row>
      </sheetData>
      <sheetData sheetId="5">
        <row r="36">
          <cell r="D36">
            <v>23</v>
          </cell>
        </row>
      </sheetData>
      <sheetData sheetId="6">
        <row r="51">
          <cell r="C51" t="str">
            <v>880</v>
          </cell>
        </row>
      </sheetData>
      <sheetData sheetId="7"/>
      <sheetData sheetId="8"/>
      <sheetData sheetId="9">
        <row r="33">
          <cell r="B33" t="str">
            <v>神栖市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6">
          <cell r="E36" t="str">
            <v>カンザス州アビリン市</v>
          </cell>
          <cell r="G36" t="str">
            <v>アメリカ</v>
          </cell>
          <cell r="I36" t="str">
            <v>平成18年10月３日</v>
          </cell>
          <cell r="K36" t="str">
            <v>姉妹都市</v>
          </cell>
        </row>
      </sheetData>
      <sheetData sheetId="3">
        <row r="37">
          <cell r="D37" t="str">
            <v>飲酒運転撲滅並びにシートベルト着用１００％推進　非核平和都市</v>
          </cell>
        </row>
      </sheetData>
      <sheetData sheetId="4">
        <row r="37">
          <cell r="E37" t="str">
            <v>コスモス</v>
          </cell>
        </row>
      </sheetData>
      <sheetData sheetId="5">
        <row r="40">
          <cell r="D40">
            <v>20</v>
          </cell>
        </row>
      </sheetData>
      <sheetData sheetId="6">
        <row r="56">
          <cell r="C56" t="str">
            <v>856</v>
          </cell>
        </row>
      </sheetData>
      <sheetData sheetId="7"/>
      <sheetData sheetId="8"/>
      <sheetData sheetId="9">
        <row r="37">
          <cell r="B37" t="str">
            <v>小美玉市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">
          <cell r="L3" t="str">
            <v>（平成29年４月１日現在）</v>
          </cell>
        </row>
      </sheetData>
      <sheetData sheetId="2">
        <row r="3">
          <cell r="J3" t="str">
            <v>（平成29年4月1日現在）</v>
          </cell>
        </row>
        <row r="5">
          <cell r="E5" t="str">
            <v>カリフォルニア州アナハイム市</v>
          </cell>
          <cell r="G5" t="str">
            <v>アメリカ</v>
          </cell>
          <cell r="I5" t="str">
            <v>昭和51年12月21日</v>
          </cell>
          <cell r="K5" t="str">
            <v>国際親善姉妹都市</v>
          </cell>
        </row>
        <row r="6">
          <cell r="E6" t="str">
            <v>重慶市</v>
          </cell>
          <cell r="G6" t="str">
            <v>中国</v>
          </cell>
          <cell r="I6" t="str">
            <v>平成12年６月６日</v>
          </cell>
          <cell r="K6" t="str">
            <v>友好交流都市</v>
          </cell>
        </row>
      </sheetData>
      <sheetData sheetId="3">
        <row r="3">
          <cell r="I3" t="str">
            <v>(平成29年4月1日現在)</v>
          </cell>
        </row>
      </sheetData>
      <sheetData sheetId="4">
        <row r="4">
          <cell r="G4" t="str">
            <v>　（平成29年4月1日現在）</v>
          </cell>
        </row>
      </sheetData>
      <sheetData sheetId="5">
        <row r="9">
          <cell r="D9">
            <v>28</v>
          </cell>
        </row>
      </sheetData>
      <sheetData sheetId="6">
        <row r="3">
          <cell r="K3" t="str">
            <v>（平成29年4月1日現在)(単位：千円）</v>
          </cell>
        </row>
      </sheetData>
      <sheetData sheetId="7">
        <row r="3">
          <cell r="Q3" t="str">
            <v>（平成29年4月1日現在）</v>
          </cell>
        </row>
      </sheetData>
      <sheetData sheetId="8"/>
      <sheetData sheetId="9">
        <row r="4">
          <cell r="E4" t="str">
            <v>（平成29年4月1日現在）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3">
          <cell r="E43" t="str">
            <v>榛東村</v>
          </cell>
        </row>
      </sheetData>
      <sheetData sheetId="2">
        <row r="37">
          <cell r="E37" t="str">
            <v>セーデルマンランド県ニーショーピン市</v>
          </cell>
          <cell r="G37" t="str">
            <v>スウェーデン</v>
          </cell>
          <cell r="I37" t="str">
            <v>平成18年５月23日</v>
          </cell>
          <cell r="K37" t="str">
            <v>友好都市</v>
          </cell>
        </row>
      </sheetData>
      <sheetData sheetId="3">
        <row r="39">
          <cell r="D39" t="str">
            <v>交通安全　暴走族追放　核兵器廃絶・平和都市　青色申告・期限内納付の町</v>
          </cell>
        </row>
      </sheetData>
      <sheetData sheetId="4">
        <row r="39">
          <cell r="E39" t="str">
            <v>つつじ</v>
          </cell>
        </row>
      </sheetData>
      <sheetData sheetId="5">
        <row r="42">
          <cell r="D42">
            <v>13</v>
          </cell>
        </row>
      </sheetData>
      <sheetData sheetId="6">
        <row r="59">
          <cell r="C59">
            <v>821</v>
          </cell>
        </row>
      </sheetData>
      <sheetData sheetId="7"/>
      <sheetData sheetId="8"/>
      <sheetData sheetId="9">
        <row r="39">
          <cell r="B39" t="str">
            <v>大洗町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8">
          <cell r="E38" t="str">
            <v>アイダホ州アイダホフォールズ市</v>
          </cell>
          <cell r="G38" t="str">
            <v>アメリカ</v>
          </cell>
          <cell r="I38" t="str">
            <v>昭和56年７月３日</v>
          </cell>
          <cell r="K38" t="str">
            <v>国際親善姉妹都市</v>
          </cell>
        </row>
      </sheetData>
      <sheetData sheetId="3">
        <row r="41">
          <cell r="D41" t="str">
            <v>交通安全　原子力平和利用推進核兵器廃絶　のびのびと正しく瞳かがやく青少年を育てるまち</v>
          </cell>
        </row>
      </sheetData>
      <sheetData sheetId="4">
        <row r="41">
          <cell r="E41" t="str">
            <v>スカシユリ</v>
          </cell>
        </row>
      </sheetData>
      <sheetData sheetId="5">
        <row r="44">
          <cell r="D44">
            <v>20</v>
          </cell>
        </row>
      </sheetData>
      <sheetData sheetId="6">
        <row r="63">
          <cell r="C63" t="str">
            <v>850</v>
          </cell>
        </row>
      </sheetData>
      <sheetData sheetId="7"/>
      <sheetData sheetId="8"/>
      <sheetData sheetId="9">
        <row r="41">
          <cell r="B41" t="str">
            <v>東海村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9">
          <cell r="E39" t="str">
            <v>広西壮族自治区桂林市臨桂県</v>
          </cell>
          <cell r="G39" t="str">
            <v>中国</v>
          </cell>
          <cell r="I39" t="str">
            <v>平成20年８月５日</v>
          </cell>
          <cell r="K39" t="str">
            <v>友好交流都市</v>
          </cell>
        </row>
      </sheetData>
      <sheetData sheetId="3">
        <row r="43">
          <cell r="D43" t="str">
            <v>交通安全　非核平和　男女共同参画</v>
          </cell>
        </row>
      </sheetData>
      <sheetData sheetId="4">
        <row r="43">
          <cell r="E43" t="str">
            <v>やまゆり</v>
          </cell>
        </row>
      </sheetData>
      <sheetData sheetId="5">
        <row r="46">
          <cell r="D46">
            <v>14</v>
          </cell>
        </row>
      </sheetData>
      <sheetData sheetId="6">
        <row r="66">
          <cell r="C66" t="str">
            <v>666</v>
          </cell>
        </row>
      </sheetData>
      <sheetData sheetId="7"/>
      <sheetData sheetId="8"/>
      <sheetData sheetId="9">
        <row r="43">
          <cell r="B43" t="str">
            <v>美浦村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40">
          <cell r="E40" t="str">
            <v>ウィスコンシン州スーぺリア市</v>
          </cell>
          <cell r="G40" t="str">
            <v>アメリカ</v>
          </cell>
          <cell r="I40" t="str">
            <v>平成９年４月11日</v>
          </cell>
          <cell r="K40" t="str">
            <v>姉妹都市</v>
          </cell>
        </row>
        <row r="41">
          <cell r="E41" t="str">
            <v>柳州市</v>
          </cell>
          <cell r="G41" t="str">
            <v>中国</v>
          </cell>
          <cell r="I41" t="str">
            <v>　 ※枠外参照</v>
          </cell>
          <cell r="K41" t="str">
            <v>友好都市</v>
          </cell>
        </row>
        <row r="42">
          <cell r="B42" t="str">
            <v>※　阿見町と柳州市とは，正式な友好都市協定は締結していない。</v>
          </cell>
        </row>
      </sheetData>
      <sheetData sheetId="3">
        <row r="44">
          <cell r="D44" t="str">
            <v>非核平和　暴走族追放　飲酒運転追放ならびにシートベルト・チャイルドシート着用促進　青少年を覚醒剤等薬物乱用から守る街　　男女共同参画　いきいき学びの町</v>
          </cell>
        </row>
      </sheetData>
      <sheetData sheetId="4">
        <row r="44">
          <cell r="E44" t="str">
            <v>キク</v>
          </cell>
        </row>
      </sheetData>
      <sheetData sheetId="5">
        <row r="47">
          <cell r="D47">
            <v>18</v>
          </cell>
        </row>
      </sheetData>
      <sheetData sheetId="6">
        <row r="67">
          <cell r="C67">
            <v>0</v>
          </cell>
        </row>
      </sheetData>
      <sheetData sheetId="7"/>
      <sheetData sheetId="8"/>
      <sheetData sheetId="9">
        <row r="44">
          <cell r="B44" t="str">
            <v>阿見町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8">
          <cell r="E8" t="str">
            <v>桐生市</v>
          </cell>
        </row>
      </sheetData>
      <sheetData sheetId="2">
        <row r="7">
          <cell r="E7" t="str">
            <v>アラバマ州バーミングハム市</v>
          </cell>
          <cell r="G7" t="str">
            <v>アメリカ</v>
          </cell>
          <cell r="I7" t="str">
            <v>昭和57年４月23日</v>
          </cell>
          <cell r="K7" t="str">
            <v>国際親善姉妹都市</v>
          </cell>
        </row>
        <row r="8">
          <cell r="E8" t="str">
            <v>タウランガ市</v>
          </cell>
          <cell r="G8" t="str">
            <v>ニュージーランド</v>
          </cell>
          <cell r="I8" t="str">
            <v>昭和63年４月18日</v>
          </cell>
          <cell r="K8" t="str">
            <v>国際親善姉妹都市</v>
          </cell>
        </row>
      </sheetData>
      <sheetData sheetId="3">
        <row r="7">
          <cell r="D7" t="str">
            <v>交通安全　核兵器廃絶・平和　環境都市</v>
          </cell>
        </row>
      </sheetData>
      <sheetData sheetId="4">
        <row r="7">
          <cell r="E7" t="str">
            <v>サクラ</v>
          </cell>
        </row>
      </sheetData>
      <sheetData sheetId="5">
        <row r="10">
          <cell r="D10">
            <v>28</v>
          </cell>
        </row>
      </sheetData>
      <sheetData sheetId="6">
        <row r="11">
          <cell r="C11" t="str">
            <v>1,030</v>
          </cell>
        </row>
      </sheetData>
      <sheetData sheetId="7"/>
      <sheetData sheetId="8"/>
      <sheetData sheetId="9">
        <row r="7">
          <cell r="B7" t="str">
            <v>日立市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0">
          <cell r="E10" t="str">
            <v>天童市</v>
          </cell>
        </row>
      </sheetData>
      <sheetData sheetId="2">
        <row r="9">
          <cell r="E9" t="str">
            <v>フリードリッヒスハーフェン市</v>
          </cell>
          <cell r="G9" t="str">
            <v>ドイツ</v>
          </cell>
          <cell r="I9" t="str">
            <v>平成６年７月21日</v>
          </cell>
          <cell r="K9" t="str">
            <v>友好都市</v>
          </cell>
        </row>
        <row r="10">
          <cell r="E10" t="str">
            <v>カリフォルニア州パロアルト市</v>
          </cell>
          <cell r="G10" t="str">
            <v>アメリカ</v>
          </cell>
          <cell r="I10" t="str">
            <v>平成21年４月７日</v>
          </cell>
          <cell r="K10" t="str">
            <v>姉妹都市</v>
          </cell>
        </row>
      </sheetData>
      <sheetData sheetId="3">
        <row r="8">
          <cell r="D8" t="str">
            <v>交通安全　非核平和　ゆとり　環境　青色申告・納期内納税完納　青少年を覚せい剤等薬物乱用から守る街　安心で安全なまちづくり
男女共同参画都市　市税滞納一掃</v>
          </cell>
        </row>
      </sheetData>
      <sheetData sheetId="4">
        <row r="8">
          <cell r="E8" t="str">
            <v>サクラ</v>
          </cell>
        </row>
      </sheetData>
      <sheetData sheetId="5">
        <row r="11">
          <cell r="D11">
            <v>28</v>
          </cell>
        </row>
      </sheetData>
      <sheetData sheetId="6">
        <row r="12">
          <cell r="C12" t="str">
            <v>968</v>
          </cell>
        </row>
      </sheetData>
      <sheetData sheetId="7"/>
      <sheetData sheetId="8"/>
      <sheetData sheetId="9">
        <row r="8">
          <cell r="B8" t="str">
            <v>土浦市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1">
          <cell r="E11" t="str">
            <v>さくら市</v>
          </cell>
        </row>
      </sheetData>
      <sheetData sheetId="2">
        <row r="11">
          <cell r="E11" t="str">
            <v>河北省三河市</v>
          </cell>
          <cell r="G11" t="str">
            <v>中国</v>
          </cell>
          <cell r="I11" t="str">
            <v>平成18年５月11日</v>
          </cell>
          <cell r="K11" t="str">
            <v>友好交流都市</v>
          </cell>
        </row>
      </sheetData>
      <sheetData sheetId="3">
        <row r="9">
          <cell r="D9" t="str">
            <v>男女共同参画都市  交通安全都市　非核平和都市　関東ドマンナカ宣言</v>
          </cell>
        </row>
      </sheetData>
      <sheetData sheetId="4">
        <row r="9">
          <cell r="E9" t="str">
            <v>ハナモモ</v>
          </cell>
        </row>
      </sheetData>
      <sheetData sheetId="5">
        <row r="12">
          <cell r="D12">
            <v>24</v>
          </cell>
        </row>
      </sheetData>
      <sheetData sheetId="6">
        <row r="13">
          <cell r="C13">
            <v>970</v>
          </cell>
        </row>
      </sheetData>
      <sheetData sheetId="7"/>
      <sheetData sheetId="8"/>
      <sheetData sheetId="9">
        <row r="9">
          <cell r="B9" t="str">
            <v>古河市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4">
          <cell r="E14" t="str">
            <v>長井市</v>
          </cell>
        </row>
      </sheetData>
      <sheetData sheetId="2">
        <row r="12">
          <cell r="E12" t="str">
            <v>アントワープ州メッヘレン市</v>
          </cell>
          <cell r="G12" t="str">
            <v>ベルギー</v>
          </cell>
          <cell r="I12" t="str">
            <v>平成８年10月31日</v>
          </cell>
          <cell r="K12" t="str">
            <v>国際親善姉妹都市</v>
          </cell>
        </row>
        <row r="13">
          <cell r="E13" t="str">
            <v>メーサイ市</v>
          </cell>
          <cell r="G13" t="str">
            <v>タイ</v>
          </cell>
          <cell r="I13" t="str">
            <v>平成24年11月19日</v>
          </cell>
          <cell r="K13" t="str">
            <v>国際親善姉妹都市</v>
          </cell>
        </row>
      </sheetData>
      <sheetData sheetId="3">
        <row r="11">
          <cell r="D11" t="str">
            <v>交通安全　暴走族追放　核兵器廃絶平和　シートベルト着用モデル　ゆとり創造　環境都市　男女共同参画都市</v>
          </cell>
        </row>
      </sheetData>
      <sheetData sheetId="4">
        <row r="11">
          <cell r="E11" t="str">
            <v>ユリ</v>
          </cell>
        </row>
      </sheetData>
      <sheetData sheetId="5">
        <row r="14">
          <cell r="D14">
            <v>18</v>
          </cell>
        </row>
      </sheetData>
      <sheetData sheetId="6">
        <row r="17">
          <cell r="C17" t="str">
            <v>855</v>
          </cell>
        </row>
      </sheetData>
      <sheetData sheetId="7"/>
      <sheetData sheetId="8"/>
      <sheetData sheetId="9">
        <row r="11">
          <cell r="B11" t="str">
            <v>結城市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8">
          <cell r="E18" t="str">
            <v>秋田市</v>
          </cell>
        </row>
      </sheetData>
      <sheetData sheetId="2">
        <row r="14">
          <cell r="E14" t="str">
            <v>浙江省余姚市</v>
          </cell>
          <cell r="G14" t="str">
            <v>中国</v>
          </cell>
          <cell r="I14" t="str">
            <v>平成11年11月17日</v>
          </cell>
          <cell r="K14" t="str">
            <v>友好交流都市</v>
          </cell>
        </row>
      </sheetData>
      <sheetData sheetId="3">
        <row r="15">
          <cell r="D15" t="str">
            <v>交通安全　核兵器廃絶平和</v>
          </cell>
        </row>
      </sheetData>
      <sheetData sheetId="4">
        <row r="15">
          <cell r="E15" t="str">
            <v>やまぶき</v>
          </cell>
        </row>
      </sheetData>
      <sheetData sheetId="5">
        <row r="18">
          <cell r="D18">
            <v>20</v>
          </cell>
        </row>
      </sheetData>
      <sheetData sheetId="6">
        <row r="23">
          <cell r="C23" t="str">
            <v>885</v>
          </cell>
        </row>
      </sheetData>
      <sheetData sheetId="7">
        <row r="11">
          <cell r="C11" t="str">
            <v>常陸太田市</v>
          </cell>
        </row>
      </sheetData>
      <sheetData sheetId="8"/>
      <sheetData sheetId="9">
        <row r="15">
          <cell r="B15" t="str">
            <v>常陸太田市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4">
          <cell r="E24" t="str">
            <v>中野市</v>
          </cell>
        </row>
      </sheetData>
      <sheetData sheetId="2">
        <row r="15">
          <cell r="E15" t="str">
            <v>ワイロア地区</v>
          </cell>
          <cell r="G15" t="str">
            <v>ニュージーランド</v>
          </cell>
          <cell r="I15" t="str">
            <v>平成11年５月８日</v>
          </cell>
          <cell r="K15" t="str">
            <v>国際親善友好都市</v>
          </cell>
        </row>
      </sheetData>
      <sheetData sheetId="3">
        <row r="17">
          <cell r="D17" t="str">
            <v>交通安全　核兵器廃絶平和　ゆとりある生活</v>
          </cell>
        </row>
      </sheetData>
      <sheetData sheetId="4">
        <row r="17">
          <cell r="E17" t="str">
            <v>シャクナゲ</v>
          </cell>
        </row>
      </sheetData>
      <sheetData sheetId="5">
        <row r="20">
          <cell r="D20">
            <v>19</v>
          </cell>
        </row>
      </sheetData>
      <sheetData sheetId="6">
        <row r="25">
          <cell r="C25" t="str">
            <v>870</v>
          </cell>
        </row>
      </sheetData>
      <sheetData sheetId="7"/>
      <sheetData sheetId="8"/>
      <sheetData sheetId="9">
        <row r="17">
          <cell r="B17" t="str">
            <v>北茨城市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0">
          <cell r="E30" t="str">
            <v>みなかみ町</v>
          </cell>
        </row>
      </sheetData>
      <sheetData sheetId="2">
        <row r="16">
          <cell r="E16" t="str">
            <v>カリフォルニア州ユーバ市</v>
          </cell>
          <cell r="G16" t="str">
            <v>アメリカ</v>
          </cell>
          <cell r="I16" t="str">
            <v>平成２年２月11日</v>
          </cell>
          <cell r="K16" t="str">
            <v>姉妹都市</v>
          </cell>
        </row>
        <row r="17">
          <cell r="E17" t="str">
            <v>桂林市</v>
          </cell>
          <cell r="G17" t="str">
            <v>中国</v>
          </cell>
          <cell r="I17" t="str">
            <v>平成２年５月７日</v>
          </cell>
          <cell r="K17" t="str">
            <v>特別友好都市</v>
          </cell>
        </row>
      </sheetData>
      <sheetData sheetId="3">
        <row r="19">
          <cell r="D19" t="str">
            <v>交通安全　暴力追放　自主納税　青少年健全育成　非核兵器平和　健康づくり　交通事故防止モデル　暴走族追放</v>
          </cell>
        </row>
      </sheetData>
      <sheetData sheetId="4">
        <row r="19">
          <cell r="E19" t="str">
            <v>ツツジ・フジ</v>
          </cell>
        </row>
      </sheetData>
      <sheetData sheetId="5">
        <row r="22">
          <cell r="D22">
            <v>24</v>
          </cell>
        </row>
      </sheetData>
      <sheetData sheetId="6">
        <row r="28">
          <cell r="C28" t="str">
            <v>876</v>
          </cell>
        </row>
      </sheetData>
      <sheetData sheetId="7"/>
      <sheetData sheetId="8"/>
      <sheetData sheetId="9">
        <row r="19">
          <cell r="B19" t="str">
            <v>取手市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K99"/>
  <sheetViews>
    <sheetView tabSelected="1" view="pageBreakPreview" topLeftCell="A19" zoomScaleNormal="100" zoomScaleSheetLayoutView="100" workbookViewId="0">
      <selection activeCell="K50" sqref="K50"/>
    </sheetView>
  </sheetViews>
  <sheetFormatPr defaultRowHeight="13.5"/>
  <cols>
    <col min="1" max="1" width="2.375" style="23" customWidth="1"/>
    <col min="2" max="2" width="11.625" style="23" customWidth="1"/>
    <col min="3" max="4" width="1.375" style="23" customWidth="1"/>
    <col min="5" max="5" width="28.625" style="23" customWidth="1"/>
    <col min="6" max="6" width="2.375" style="23" customWidth="1"/>
    <col min="7" max="7" width="11.625" style="78" customWidth="1"/>
    <col min="8" max="8" width="2.375" style="23" customWidth="1"/>
    <col min="9" max="9" width="14.625" style="79" customWidth="1"/>
    <col min="10" max="10" width="2.375" style="79" customWidth="1"/>
    <col min="11" max="11" width="14.625" style="79" customWidth="1"/>
    <col min="12" max="16384" width="9" style="23"/>
  </cols>
  <sheetData>
    <row r="1" spans="1:89" s="2" customFormat="1" ht="18.75" customHeight="1">
      <c r="B1" s="98"/>
      <c r="C1" s="98"/>
      <c r="D1" s="98"/>
      <c r="E1" s="98"/>
      <c r="F1" s="98"/>
      <c r="G1" s="98"/>
      <c r="H1" s="98"/>
      <c r="I1" s="98"/>
      <c r="J1" s="98"/>
      <c r="K1" s="98"/>
      <c r="L1" s="3"/>
    </row>
    <row r="2" spans="1:89" s="2" customFormat="1" ht="16.5" customHeight="1">
      <c r="B2" s="14" t="s">
        <v>24</v>
      </c>
      <c r="C2" s="14"/>
      <c r="D2" s="14"/>
      <c r="E2" s="14"/>
      <c r="F2" s="14"/>
      <c r="G2" s="1"/>
      <c r="H2" s="14"/>
      <c r="I2" s="15"/>
      <c r="J2" s="15"/>
      <c r="K2" s="15"/>
      <c r="L2" s="4"/>
      <c r="M2" s="5"/>
      <c r="N2" s="4"/>
      <c r="O2" s="5"/>
      <c r="P2" s="4"/>
      <c r="Q2" s="5"/>
      <c r="R2" s="4"/>
      <c r="S2" s="5"/>
    </row>
    <row r="3" spans="1:89" s="2" customFormat="1" ht="14.25" customHeight="1">
      <c r="B3" s="82"/>
      <c r="C3" s="82"/>
      <c r="D3" s="82"/>
      <c r="E3" s="82"/>
      <c r="F3" s="82"/>
      <c r="G3" s="82"/>
      <c r="H3" s="82"/>
      <c r="I3" s="82"/>
      <c r="J3" s="16"/>
      <c r="K3" s="81" t="str">
        <f>[2]調査項目２!J3</f>
        <v>（平成29年4月1日現在）</v>
      </c>
      <c r="L3" s="7"/>
      <c r="M3" s="5"/>
      <c r="N3" s="4"/>
      <c r="O3" s="5"/>
      <c r="P3" s="4"/>
      <c r="Q3" s="5"/>
      <c r="R3" s="4"/>
      <c r="S3" s="5"/>
    </row>
    <row r="4" spans="1:89" s="2" customFormat="1" ht="22.5" customHeight="1">
      <c r="A4" s="6"/>
      <c r="B4" s="17" t="s">
        <v>25</v>
      </c>
      <c r="C4" s="18"/>
      <c r="D4" s="17"/>
      <c r="E4" s="19" t="s">
        <v>26</v>
      </c>
      <c r="F4" s="19"/>
      <c r="G4" s="20" t="s">
        <v>20</v>
      </c>
      <c r="H4" s="19"/>
      <c r="I4" s="21" t="s">
        <v>17</v>
      </c>
      <c r="J4" s="20"/>
      <c r="K4" s="22" t="s">
        <v>18</v>
      </c>
      <c r="L4" s="7"/>
      <c r="M4" s="5"/>
      <c r="N4" s="4"/>
      <c r="O4" s="5"/>
      <c r="P4" s="97"/>
      <c r="Q4" s="97"/>
      <c r="R4" s="97"/>
      <c r="S4" s="97"/>
    </row>
    <row r="5" spans="1:89" ht="20.100000000000001" customHeight="1">
      <c r="B5" s="24" t="s">
        <v>21</v>
      </c>
      <c r="C5" s="25"/>
      <c r="D5" s="26"/>
      <c r="E5" s="27" t="str">
        <f>[2]調査項目２!E5</f>
        <v>カリフォルニア州アナハイム市</v>
      </c>
      <c r="F5" s="27"/>
      <c r="G5" s="28" t="str">
        <f>[2]調査項目２!G5</f>
        <v>アメリカ</v>
      </c>
      <c r="H5" s="27"/>
      <c r="I5" s="29" t="str">
        <f>[2]調査項目２!I5</f>
        <v>昭和51年12月21日</v>
      </c>
      <c r="J5" s="30"/>
      <c r="K5" s="31" t="str">
        <f>[2]調査項目２!K5</f>
        <v>国際親善姉妹都市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</row>
    <row r="6" spans="1:89" ht="20.100000000000001" customHeight="1">
      <c r="B6" s="33"/>
      <c r="C6" s="25"/>
      <c r="D6" s="34"/>
      <c r="E6" s="35" t="str">
        <f>[2]調査項目２!E6</f>
        <v>重慶市</v>
      </c>
      <c r="F6" s="35"/>
      <c r="G6" s="36" t="str">
        <f>[2]調査項目２!G6</f>
        <v>中国</v>
      </c>
      <c r="H6" s="35"/>
      <c r="I6" s="29" t="str">
        <f>[2]調査項目２!I6</f>
        <v>平成12年６月６日</v>
      </c>
      <c r="J6" s="37"/>
      <c r="K6" s="31" t="str">
        <f>[2]調査項目２!K6</f>
        <v>友好交流都市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</row>
    <row r="7" spans="1:89" ht="20.100000000000001" customHeight="1">
      <c r="B7" s="12" t="s">
        <v>3</v>
      </c>
      <c r="C7" s="13"/>
      <c r="D7" s="38"/>
      <c r="E7" s="39" t="str">
        <f>[3]調査項目２!E7</f>
        <v>アラバマ州バーミングハム市</v>
      </c>
      <c r="F7" s="39"/>
      <c r="G7" s="40" t="str">
        <f>[3]調査項目２!G7</f>
        <v>アメリカ</v>
      </c>
      <c r="H7" s="39"/>
      <c r="I7" s="41" t="str">
        <f>[3]調査項目２!I7</f>
        <v>昭和57年４月23日</v>
      </c>
      <c r="J7" s="42"/>
      <c r="K7" s="43" t="str">
        <f>[3]調査項目２!K7</f>
        <v>国際親善姉妹都市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</row>
    <row r="8" spans="1:89" ht="20.100000000000001" customHeight="1">
      <c r="B8" s="8"/>
      <c r="C8" s="9"/>
      <c r="D8" s="44"/>
      <c r="E8" s="45" t="str">
        <f>[3]調査項目２!E8</f>
        <v>タウランガ市</v>
      </c>
      <c r="F8" s="45"/>
      <c r="G8" s="83" t="str">
        <f>[3]調査項目２!G8</f>
        <v>ニュージーランド</v>
      </c>
      <c r="H8" s="45"/>
      <c r="I8" s="47" t="str">
        <f>[3]調査項目２!I8</f>
        <v>昭和63年４月18日</v>
      </c>
      <c r="J8" s="48"/>
      <c r="K8" s="49" t="str">
        <f>[3]調査項目２!K8</f>
        <v>国際親善姉妹都市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</row>
    <row r="9" spans="1:89" ht="20.100000000000001" customHeight="1">
      <c r="B9" s="24" t="s">
        <v>4</v>
      </c>
      <c r="C9" s="25"/>
      <c r="D9" s="26"/>
      <c r="E9" s="35" t="str">
        <f>[4]調査項目２!E9</f>
        <v>フリードリッヒスハーフェン市</v>
      </c>
      <c r="F9" s="35"/>
      <c r="G9" s="36" t="str">
        <f>[4]調査項目２!G9</f>
        <v>ドイツ</v>
      </c>
      <c r="H9" s="35"/>
      <c r="I9" s="29" t="str">
        <f>[4]調査項目２!I9</f>
        <v>平成６年７月21日</v>
      </c>
      <c r="J9" s="37"/>
      <c r="K9" s="31" t="str">
        <f>[4]調査項目２!K9</f>
        <v>友好都市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</row>
    <row r="10" spans="1:89" ht="20.100000000000001" customHeight="1">
      <c r="B10" s="8"/>
      <c r="C10" s="9"/>
      <c r="D10" s="34"/>
      <c r="E10" s="35" t="str">
        <f>[4]調査項目２!E10</f>
        <v>カリフォルニア州パロアルト市</v>
      </c>
      <c r="F10" s="35"/>
      <c r="G10" s="36" t="str">
        <f>[4]調査項目２!G10</f>
        <v>アメリカ</v>
      </c>
      <c r="H10" s="35"/>
      <c r="I10" s="29" t="str">
        <f>[4]調査項目２!I10</f>
        <v>平成21年４月７日</v>
      </c>
      <c r="J10" s="37"/>
      <c r="K10" s="31" t="str">
        <f>[4]調査項目２!K10</f>
        <v>姉妹都市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</row>
    <row r="11" spans="1:89" ht="20.100000000000001" customHeight="1">
      <c r="B11" s="8" t="s">
        <v>2</v>
      </c>
      <c r="C11" s="9"/>
      <c r="D11" s="50"/>
      <c r="E11" s="51" t="str">
        <f>[5]調査項目２!E11</f>
        <v>河北省三河市</v>
      </c>
      <c r="F11" s="51"/>
      <c r="G11" s="52" t="str">
        <f>[5]調査項目２!G11</f>
        <v>中国</v>
      </c>
      <c r="H11" s="51"/>
      <c r="I11" s="53" t="str">
        <f>[5]調査項目２!I11</f>
        <v>平成18年５月11日</v>
      </c>
      <c r="J11" s="54"/>
      <c r="K11" s="55" t="str">
        <f>[5]調査項目２!K11</f>
        <v>友好交流都市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</row>
    <row r="12" spans="1:89" ht="20.100000000000001" customHeight="1">
      <c r="B12" s="24" t="s">
        <v>5</v>
      </c>
      <c r="C12" s="25"/>
      <c r="D12" s="26"/>
      <c r="E12" s="35" t="str">
        <f>[6]調査項目２!E12</f>
        <v>アントワープ州メッヘレン市</v>
      </c>
      <c r="F12" s="35"/>
      <c r="G12" s="36" t="str">
        <f>[6]調査項目２!G12</f>
        <v>ベルギー</v>
      </c>
      <c r="H12" s="35"/>
      <c r="I12" s="29" t="str">
        <f>[6]調査項目２!I12</f>
        <v>平成８年10月31日</v>
      </c>
      <c r="J12" s="37"/>
      <c r="K12" s="31" t="str">
        <f>[6]調査項目２!K12</f>
        <v>国際親善姉妹都市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</row>
    <row r="13" spans="1:89" ht="20.100000000000001" customHeight="1">
      <c r="B13" s="8"/>
      <c r="C13" s="9"/>
      <c r="D13" s="44"/>
      <c r="E13" s="35" t="str">
        <f>[6]調査項目２!E13</f>
        <v>メーサイ市</v>
      </c>
      <c r="F13" s="35"/>
      <c r="G13" s="36" t="str">
        <f>[6]調査項目２!G13</f>
        <v>タイ</v>
      </c>
      <c r="H13" s="35"/>
      <c r="I13" s="29" t="str">
        <f>[6]調査項目２!I13</f>
        <v>平成24年11月19日</v>
      </c>
      <c r="J13" s="37"/>
      <c r="K13" s="31" t="str">
        <f>[6]調査項目２!K13</f>
        <v>国際親善姉妹都市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</row>
    <row r="14" spans="1:89" ht="20.100000000000001" customHeight="1">
      <c r="B14" s="24" t="s">
        <v>6</v>
      </c>
      <c r="C14" s="11"/>
      <c r="D14" s="50"/>
      <c r="E14" s="39" t="str">
        <f>[7]調査項目２!E14</f>
        <v>浙江省余姚市</v>
      </c>
      <c r="F14" s="56"/>
      <c r="G14" s="40" t="str">
        <f>[7]調査項目２!G14</f>
        <v>中国</v>
      </c>
      <c r="H14" s="56"/>
      <c r="I14" s="41" t="str">
        <f>[7]調査項目２!I14</f>
        <v>平成11年11月17日</v>
      </c>
      <c r="J14" s="57"/>
      <c r="K14" s="43" t="str">
        <f>[7]調査項目２!K14</f>
        <v>友好交流都市</v>
      </c>
      <c r="L14" s="32"/>
      <c r="M14" s="35"/>
      <c r="N14" s="35"/>
      <c r="O14" s="36"/>
      <c r="P14" s="35"/>
      <c r="Q14" s="58"/>
      <c r="R14" s="37"/>
      <c r="S14" s="59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</row>
    <row r="15" spans="1:89" ht="20.100000000000001" customHeight="1">
      <c r="B15" s="10" t="s">
        <v>7</v>
      </c>
      <c r="C15" s="9"/>
      <c r="D15" s="44"/>
      <c r="E15" s="51" t="str">
        <f>[8]調査項目２!E15</f>
        <v>ワイロア地区</v>
      </c>
      <c r="F15" s="51"/>
      <c r="G15" s="84" t="str">
        <f>[8]調査項目２!G15</f>
        <v>ニュージーランド</v>
      </c>
      <c r="H15" s="51"/>
      <c r="I15" s="53" t="str">
        <f>[8]調査項目２!I15</f>
        <v>平成11年５月８日</v>
      </c>
      <c r="J15" s="54"/>
      <c r="K15" s="55" t="str">
        <f>[8]調査項目２!K15</f>
        <v>国際親善友好都市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</row>
    <row r="16" spans="1:89" ht="20.100000000000001" customHeight="1">
      <c r="B16" s="24" t="s">
        <v>8</v>
      </c>
      <c r="C16" s="25"/>
      <c r="D16" s="26"/>
      <c r="E16" s="35" t="str">
        <f>[9]調査項目２!E16</f>
        <v>カリフォルニア州ユーバ市</v>
      </c>
      <c r="F16" s="35"/>
      <c r="G16" s="36" t="str">
        <f>[9]調査項目２!G16</f>
        <v>アメリカ</v>
      </c>
      <c r="H16" s="35"/>
      <c r="I16" s="29" t="str">
        <f>[9]調査項目２!I16</f>
        <v>平成２年２月11日</v>
      </c>
      <c r="J16" s="37"/>
      <c r="K16" s="31" t="str">
        <f>[9]調査項目２!K16</f>
        <v>姉妹都市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</row>
    <row r="17" spans="1:89" ht="20.100000000000001" customHeight="1">
      <c r="B17" s="8"/>
      <c r="C17" s="9"/>
      <c r="D17" s="44"/>
      <c r="E17" s="35" t="str">
        <f>[9]調査項目２!E17</f>
        <v>桂林市</v>
      </c>
      <c r="F17" s="35"/>
      <c r="G17" s="36" t="str">
        <f>[9]調査項目２!G17</f>
        <v>中国</v>
      </c>
      <c r="H17" s="35"/>
      <c r="I17" s="29" t="str">
        <f>[9]調査項目２!I17</f>
        <v>平成２年５月７日</v>
      </c>
      <c r="J17" s="37"/>
      <c r="K17" s="31" t="str">
        <f>[9]調査項目２!K17</f>
        <v>特別友好都市</v>
      </c>
      <c r="L17" s="32"/>
      <c r="M17" s="32"/>
      <c r="N17" s="35"/>
      <c r="O17" s="35"/>
      <c r="P17" s="36"/>
      <c r="Q17" s="35"/>
      <c r="R17" s="58"/>
      <c r="S17" s="37"/>
      <c r="T17" s="59"/>
      <c r="U17" s="60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</row>
    <row r="18" spans="1:89" ht="20.100000000000001" customHeight="1">
      <c r="B18" s="24" t="s">
        <v>9</v>
      </c>
      <c r="C18" s="25"/>
      <c r="D18" s="26"/>
      <c r="E18" s="39" t="str">
        <f>[10]調査項目２!E18</f>
        <v>ユーコン準州ホワイトホース市</v>
      </c>
      <c r="F18" s="39"/>
      <c r="G18" s="40" t="str">
        <f>[10]調査項目２!G18</f>
        <v>カナダ</v>
      </c>
      <c r="H18" s="39"/>
      <c r="I18" s="41" t="str">
        <f>[10]調査項目２!I18</f>
        <v>昭和60年４月19日</v>
      </c>
      <c r="J18" s="42"/>
      <c r="K18" s="43" t="str">
        <f>[10]調査項目２!K18</f>
        <v>姉妹都市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</row>
    <row r="19" spans="1:89" ht="20.100000000000001" customHeight="1">
      <c r="B19" s="33"/>
      <c r="C19" s="25"/>
      <c r="D19" s="34"/>
      <c r="E19" s="35" t="str">
        <f>[10]調査項目２!E19</f>
        <v>ニューサウスウェールズ州オレンジ市</v>
      </c>
      <c r="F19" s="61"/>
      <c r="G19" s="85" t="str">
        <f>[10]調査項目２!G19</f>
        <v>オーストラリア</v>
      </c>
      <c r="H19" s="61"/>
      <c r="I19" s="29" t="str">
        <f>[10]調査項目２!I19</f>
        <v>平成２年７月28日</v>
      </c>
      <c r="J19" s="62"/>
      <c r="K19" s="31" t="str">
        <f>[10]調査項目２!K19</f>
        <v>姉妹都市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</row>
    <row r="20" spans="1:89" ht="20.100000000000001" customHeight="1">
      <c r="A20" s="63"/>
      <c r="B20" s="8"/>
      <c r="C20" s="9"/>
      <c r="D20" s="44"/>
      <c r="E20" s="86" t="str">
        <f>[10]調査項目２!E20</f>
        <v>トスカーナ州グレーヴェ・イン・キアンティ市</v>
      </c>
      <c r="F20" s="64"/>
      <c r="G20" s="46" t="str">
        <f>[10]調査項目２!G20</f>
        <v>イタリア</v>
      </c>
      <c r="H20" s="64"/>
      <c r="I20" s="47" t="str">
        <f>[10]調査項目２!I20</f>
        <v>平成25年12月16日</v>
      </c>
      <c r="J20" s="65"/>
      <c r="K20" s="49" t="str">
        <f>[10]調査項目２!K20</f>
        <v>友好都市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</row>
    <row r="21" spans="1:89" ht="20.100000000000001" customHeight="1">
      <c r="B21" s="24" t="s">
        <v>10</v>
      </c>
      <c r="C21" s="25"/>
      <c r="D21" s="26"/>
      <c r="E21" s="35" t="str">
        <f>[11]調査項目２!E21</f>
        <v>マサチューセッツ州ケンブリッジ市</v>
      </c>
      <c r="F21" s="61"/>
      <c r="G21" s="80" t="str">
        <f>[11]調査項目２!G21</f>
        <v>アメリカ</v>
      </c>
      <c r="H21" s="61"/>
      <c r="I21" s="35" t="str">
        <f>[11]調査項目２!I21</f>
        <v>昭和59年５月８日</v>
      </c>
      <c r="J21" s="62"/>
      <c r="K21" s="35" t="str">
        <f>[11]調査項目２!K21</f>
        <v>姉妹都市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</row>
    <row r="22" spans="1:89" ht="20.100000000000001" customHeight="1">
      <c r="B22" s="24"/>
      <c r="C22" s="25"/>
      <c r="D22" s="26"/>
      <c r="E22" s="35" t="str">
        <f>[11]調査項目２!E22</f>
        <v>カリフォルニア州アーバイン市</v>
      </c>
      <c r="F22" s="35"/>
      <c r="G22" s="80" t="str">
        <f>[11]調査項目２!G22</f>
        <v>アメリカ</v>
      </c>
      <c r="H22" s="35"/>
      <c r="I22" s="35" t="str">
        <f>[11]調査項目２!I22</f>
        <v>平成元年８月３日</v>
      </c>
      <c r="J22" s="37"/>
      <c r="K22" s="35" t="str">
        <f>[11]調査項目２!K22</f>
        <v>姉妹都市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</row>
    <row r="23" spans="1:89" ht="20.100000000000001" customHeight="1">
      <c r="B23" s="24"/>
      <c r="C23" s="25"/>
      <c r="D23" s="26"/>
      <c r="E23" s="35" t="str">
        <f>[11]調査項目２!E23</f>
        <v>カリフォルニア州ミルピタス市</v>
      </c>
      <c r="F23" s="35"/>
      <c r="G23" s="80" t="str">
        <f>[11]調査項目２!G23</f>
        <v>アメリカ</v>
      </c>
      <c r="H23" s="35"/>
      <c r="I23" s="35" t="str">
        <f>[11]調査項目２!I23</f>
        <v>平成８年７月２日</v>
      </c>
      <c r="J23" s="37"/>
      <c r="K23" s="35" t="str">
        <f>[11]調査項目２!K23</f>
        <v>姉妹都市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</row>
    <row r="24" spans="1:89" ht="20.100000000000001" customHeight="1">
      <c r="B24" s="33"/>
      <c r="C24" s="25"/>
      <c r="D24" s="34"/>
      <c r="E24" s="35" t="str">
        <f>[11]調査項目２!E24</f>
        <v>広東省深圳市</v>
      </c>
      <c r="F24" s="35"/>
      <c r="G24" s="80" t="str">
        <f>[11]調査項目２!G24</f>
        <v>中国</v>
      </c>
      <c r="H24" s="35"/>
      <c r="I24" s="35" t="str">
        <f>[11]調査項目２!I24</f>
        <v>平成16年６月９日</v>
      </c>
      <c r="J24" s="37"/>
      <c r="K24" s="35" t="str">
        <f>[11]調査項目２!K24</f>
        <v>友好都市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</row>
    <row r="25" spans="1:89" ht="20.100000000000001" customHeight="1">
      <c r="B25" s="8"/>
      <c r="C25" s="9"/>
      <c r="D25" s="44"/>
      <c r="E25" s="35" t="str">
        <f>[11]調査項目２!E25</f>
        <v>イゼール県グルノーブル市</v>
      </c>
      <c r="F25" s="35"/>
      <c r="G25" s="80" t="str">
        <f>[11]調査項目２!G25</f>
        <v>フランス</v>
      </c>
      <c r="H25" s="35"/>
      <c r="I25" s="35" t="str">
        <f>[11]調査項目２!I25</f>
        <v>平成25年11月12日</v>
      </c>
      <c r="J25" s="37"/>
      <c r="K25" s="35" t="str">
        <f>[11]調査項目２!K25</f>
        <v>姉妹都市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</row>
    <row r="26" spans="1:89" ht="20.100000000000001" customHeight="1">
      <c r="B26" s="24" t="s">
        <v>11</v>
      </c>
      <c r="C26" s="25"/>
      <c r="D26" s="26"/>
      <c r="E26" s="39" t="str">
        <f>[12]調査項目２!E26</f>
        <v>江蘇省塩城市</v>
      </c>
      <c r="F26" s="39"/>
      <c r="G26" s="40" t="str">
        <f>[12]調査項目２!G26</f>
        <v>中国</v>
      </c>
      <c r="H26" s="39"/>
      <c r="I26" s="41" t="str">
        <f>[12]調査項目２!I26</f>
        <v>平成14年11月８日</v>
      </c>
      <c r="J26" s="42"/>
      <c r="K26" s="43" t="str">
        <f>[12]調査項目２!K26</f>
        <v>友好都市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</row>
    <row r="27" spans="1:89" ht="20.100000000000001" customHeight="1">
      <c r="B27" s="8"/>
      <c r="C27" s="9"/>
      <c r="D27" s="44"/>
      <c r="E27" s="45" t="str">
        <f>[12]調査項目２!E27</f>
        <v>済州特別自治道西帰浦市</v>
      </c>
      <c r="F27" s="45"/>
      <c r="G27" s="46" t="str">
        <f>[12]調査項目２!G27</f>
        <v>韓国</v>
      </c>
      <c r="H27" s="45"/>
      <c r="I27" s="47" t="str">
        <f>[12]調査項目２!I27</f>
        <v>平成15年11月26日</v>
      </c>
      <c r="J27" s="48"/>
      <c r="K27" s="49" t="str">
        <f>[12]調査項目２!K27</f>
        <v>姉妹都市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</row>
    <row r="28" spans="1:89" ht="20.100000000000001" customHeight="1">
      <c r="B28" s="24" t="s">
        <v>12</v>
      </c>
      <c r="C28" s="25"/>
      <c r="D28" s="26"/>
      <c r="E28" s="35" t="str">
        <f>[13]調査項目２!E28</f>
        <v>バイエルン州マインブルク市</v>
      </c>
      <c r="F28" s="35"/>
      <c r="G28" s="36" t="str">
        <f>[13]調査項目２!G28</f>
        <v>ドイツ</v>
      </c>
      <c r="H28" s="35"/>
      <c r="I28" s="29" t="str">
        <f>[13]調査項目２!I28</f>
        <v>平成２年11月３日</v>
      </c>
      <c r="J28" s="37"/>
      <c r="K28" s="59" t="str">
        <f>[13]調査項目２!K28</f>
        <v>姉妹都市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</row>
    <row r="29" spans="1:89" ht="20.100000000000001" customHeight="1">
      <c r="B29" s="8"/>
      <c r="C29" s="9"/>
      <c r="D29" s="44"/>
      <c r="E29" s="35" t="str">
        <f>[13]調査項目２!E29</f>
        <v>コロラド州グリーリー市</v>
      </c>
      <c r="F29" s="35"/>
      <c r="G29" s="36" t="str">
        <f>[13]調査項目２!G29</f>
        <v>アメリカ</v>
      </c>
      <c r="H29" s="35"/>
      <c r="I29" s="29" t="str">
        <f>[13]調査項目２!I29</f>
        <v>平成５年８月３日</v>
      </c>
      <c r="J29" s="37"/>
      <c r="K29" s="59" t="str">
        <f>[13]調査項目２!K29</f>
        <v>姉妹都市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</row>
    <row r="30" spans="1:89" ht="20.100000000000001" customHeight="1">
      <c r="B30" s="8" t="s">
        <v>19</v>
      </c>
      <c r="C30" s="9"/>
      <c r="D30" s="44"/>
      <c r="E30" s="51" t="str">
        <f>[14]調査項目２!E30</f>
        <v>テネシー州オークリッジ市</v>
      </c>
      <c r="F30" s="51"/>
      <c r="G30" s="52" t="str">
        <f>[14]調査項目２!G30</f>
        <v>アメリカ</v>
      </c>
      <c r="H30" s="51"/>
      <c r="I30" s="53" t="str">
        <f>[14]調査項目２!I30</f>
        <v>平成２年10月29日</v>
      </c>
      <c r="J30" s="54"/>
      <c r="K30" s="66" t="str">
        <f>[14]調査項目２!K30</f>
        <v>国際親善姉妹都市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</row>
    <row r="31" spans="1:89" ht="20.100000000000001" customHeight="1">
      <c r="B31" s="33" t="s">
        <v>0</v>
      </c>
      <c r="C31" s="25"/>
      <c r="D31" s="34"/>
      <c r="E31" s="35" t="str">
        <f>[15]調査項目２!E31</f>
        <v>アーカンソー州パインブラフ市</v>
      </c>
      <c r="F31" s="35"/>
      <c r="G31" s="36" t="str">
        <f>[15]調査項目２!G31</f>
        <v>アメリカ</v>
      </c>
      <c r="H31" s="35"/>
      <c r="I31" s="29" t="str">
        <f>[15]調査項目２!I31</f>
        <v>昭和61年11月９日</v>
      </c>
      <c r="J31" s="37"/>
      <c r="K31" s="59" t="str">
        <f>[15]調査項目２!K31</f>
        <v>姉妹都市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</row>
    <row r="32" spans="1:89" ht="20.100000000000001" customHeight="1">
      <c r="B32" s="8"/>
      <c r="C32" s="9"/>
      <c r="D32" s="44"/>
      <c r="E32" s="35" t="str">
        <f>[15]調査項目２!E32</f>
        <v>ヘラ州タリ市</v>
      </c>
      <c r="F32" s="35"/>
      <c r="G32" s="88" t="str">
        <f>[15]調査項目２!G32</f>
        <v>パプアニューギニア独立国</v>
      </c>
      <c r="H32" s="35"/>
      <c r="I32" s="29" t="str">
        <f>[15]調査項目２!I32</f>
        <v>平成26年７月10日</v>
      </c>
      <c r="J32" s="37"/>
      <c r="K32" s="59" t="str">
        <f>[15]調査項目２!K32</f>
        <v>姉妹都市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</row>
    <row r="33" spans="2:89" ht="20.100000000000001" customHeight="1">
      <c r="B33" s="8" t="s">
        <v>1</v>
      </c>
      <c r="C33" s="9"/>
      <c r="D33" s="44"/>
      <c r="E33" s="87" t="str">
        <f>[16]調査項目２!E33</f>
        <v>ブリティッシュコロンビア州サーモンアーム市</v>
      </c>
      <c r="F33" s="67"/>
      <c r="G33" s="52" t="str">
        <f>[16]調査項目２!G33</f>
        <v>カナダ</v>
      </c>
      <c r="H33" s="67"/>
      <c r="I33" s="53" t="str">
        <f>[16]調査項目２!I33</f>
        <v>平成18年３月27日</v>
      </c>
      <c r="J33" s="68"/>
      <c r="K33" s="66" t="str">
        <f>[16]調査項目２!K33</f>
        <v>姉妹都市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</row>
    <row r="34" spans="2:89" ht="20.100000000000001" customHeight="1">
      <c r="B34" s="89" t="s">
        <v>27</v>
      </c>
      <c r="C34" s="11"/>
      <c r="D34" s="90"/>
      <c r="E34" s="95" t="str">
        <f>[17]調査項目２!E34</f>
        <v>シリストラ市</v>
      </c>
      <c r="F34" s="91"/>
      <c r="G34" s="96" t="str">
        <f>[17]調査項目２!G34</f>
        <v>ブルガリア共和国</v>
      </c>
      <c r="H34" s="91"/>
      <c r="I34" s="92" t="str">
        <f>[17]調査項目２!I34</f>
        <v>平成28年９月14日</v>
      </c>
      <c r="J34" s="93"/>
      <c r="K34" s="94" t="str">
        <f>[17]調査項目２!K34</f>
        <v>友好交流都市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</row>
    <row r="35" spans="2:89" ht="20.100000000000001" customHeight="1">
      <c r="B35" s="24" t="s">
        <v>22</v>
      </c>
      <c r="C35" s="25"/>
      <c r="D35" s="26"/>
      <c r="E35" s="35" t="str">
        <f>[18]調査項目２!E34</f>
        <v>カリフォルニア州ユーリカ市</v>
      </c>
      <c r="F35" s="35"/>
      <c r="G35" s="36" t="str">
        <f>[18]調査項目２!G34</f>
        <v>アメリカ</v>
      </c>
      <c r="H35" s="35"/>
      <c r="I35" s="29" t="str">
        <f>[18]調査項目２!I34</f>
        <v>平成３年11月17日</v>
      </c>
      <c r="J35" s="37"/>
      <c r="K35" s="59" t="str">
        <f>[18]調査項目２!K34</f>
        <v>国際親善姉妹都市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</row>
    <row r="36" spans="2:89" ht="20.100000000000001" customHeight="1">
      <c r="B36" s="8"/>
      <c r="C36" s="9"/>
      <c r="D36" s="44"/>
      <c r="E36" s="35" t="str">
        <f>[18]調査項目２!E35</f>
        <v>浙江省紹興市上虞区</v>
      </c>
      <c r="F36" s="35"/>
      <c r="G36" s="36" t="str">
        <f>[18]調査項目２!G35</f>
        <v>中国</v>
      </c>
      <c r="H36" s="35"/>
      <c r="I36" s="29" t="str">
        <f>[18]調査項目２!I35</f>
        <v>平成21年２月16日</v>
      </c>
      <c r="J36" s="37"/>
      <c r="K36" s="59" t="str">
        <f>[18]調査項目２!K35</f>
        <v>友好都市</v>
      </c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</row>
    <row r="37" spans="2:89" ht="20.100000000000001" customHeight="1">
      <c r="B37" s="8" t="s">
        <v>23</v>
      </c>
      <c r="C37" s="9"/>
      <c r="D37" s="44"/>
      <c r="E37" s="51" t="str">
        <f>[19]調査項目２!E36</f>
        <v>カンザス州アビリン市</v>
      </c>
      <c r="F37" s="51"/>
      <c r="G37" s="52" t="str">
        <f>[19]調査項目２!G36</f>
        <v>アメリカ</v>
      </c>
      <c r="H37" s="51"/>
      <c r="I37" s="53" t="str">
        <f>[19]調査項目２!I36</f>
        <v>平成18年10月３日</v>
      </c>
      <c r="J37" s="54"/>
      <c r="K37" s="66" t="str">
        <f>[19]調査項目２!K36</f>
        <v>姉妹都市</v>
      </c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</row>
    <row r="38" spans="2:89" ht="20.100000000000001" customHeight="1">
      <c r="B38" s="8" t="s">
        <v>13</v>
      </c>
      <c r="C38" s="9"/>
      <c r="D38" s="44"/>
      <c r="E38" s="51" t="str">
        <f>[20]調査項目２!E37</f>
        <v>セーデルマンランド県ニーショーピン市</v>
      </c>
      <c r="F38" s="67"/>
      <c r="G38" s="52" t="str">
        <f>[20]調査項目２!G37</f>
        <v>スウェーデン</v>
      </c>
      <c r="H38" s="67"/>
      <c r="I38" s="53" t="str">
        <f>[20]調査項目２!I37</f>
        <v>平成18年５月23日</v>
      </c>
      <c r="J38" s="68"/>
      <c r="K38" s="66" t="str">
        <f>[20]調査項目２!K37</f>
        <v>友好都市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</row>
    <row r="39" spans="2:89" ht="20.100000000000001" customHeight="1">
      <c r="B39" s="8" t="s">
        <v>14</v>
      </c>
      <c r="C39" s="9"/>
      <c r="D39" s="44"/>
      <c r="E39" s="51" t="str">
        <f>[21]調査項目２!E38</f>
        <v>アイダホ州アイダホフォールズ市</v>
      </c>
      <c r="F39" s="51"/>
      <c r="G39" s="52" t="str">
        <f>[21]調査項目２!G38</f>
        <v>アメリカ</v>
      </c>
      <c r="H39" s="51"/>
      <c r="I39" s="53" t="str">
        <f>[21]調査項目２!I38</f>
        <v>昭和56年７月３日</v>
      </c>
      <c r="J39" s="54"/>
      <c r="K39" s="66" t="str">
        <f>[21]調査項目２!K38</f>
        <v>国際親善姉妹都市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</row>
    <row r="40" spans="2:89" ht="20.100000000000001" customHeight="1">
      <c r="B40" s="33" t="s">
        <v>15</v>
      </c>
      <c r="C40" s="25"/>
      <c r="D40" s="34"/>
      <c r="E40" s="51" t="str">
        <f>[22]調査項目２!E39</f>
        <v>広西壮族自治区桂林市臨桂県</v>
      </c>
      <c r="F40" s="51"/>
      <c r="G40" s="52" t="str">
        <f>[22]調査項目２!G39</f>
        <v>中国</v>
      </c>
      <c r="H40" s="51"/>
      <c r="I40" s="53" t="str">
        <f>[22]調査項目２!I39</f>
        <v>平成20年８月５日</v>
      </c>
      <c r="J40" s="54"/>
      <c r="K40" s="66" t="str">
        <f>[22]調査項目２!K39</f>
        <v>友好交流都市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</row>
    <row r="41" spans="2:89" ht="20.100000000000001" customHeight="1">
      <c r="B41" s="69" t="s">
        <v>16</v>
      </c>
      <c r="C41" s="70"/>
      <c r="D41" s="71"/>
      <c r="E41" s="35" t="str">
        <f>[23]調査項目２!E40</f>
        <v>ウィスコンシン州スーぺリア市</v>
      </c>
      <c r="F41" s="35"/>
      <c r="G41" s="36" t="str">
        <f>[23]調査項目２!G40</f>
        <v>アメリカ</v>
      </c>
      <c r="H41" s="35"/>
      <c r="I41" s="29" t="str">
        <f>[23]調査項目２!I40</f>
        <v>平成９年４月11日</v>
      </c>
      <c r="J41" s="37"/>
      <c r="K41" s="59" t="str">
        <f>[23]調査項目２!K40</f>
        <v>姉妹都市</v>
      </c>
      <c r="L41" s="60"/>
      <c r="M41" s="60"/>
      <c r="N41" s="60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</row>
    <row r="42" spans="2:89" ht="20.100000000000001" customHeight="1">
      <c r="B42" s="72"/>
      <c r="C42" s="73"/>
      <c r="D42" s="72"/>
      <c r="E42" s="45" t="str">
        <f>[23]調査項目２!E41</f>
        <v>柳州市</v>
      </c>
      <c r="F42" s="74"/>
      <c r="G42" s="36" t="str">
        <f>[23]調査項目２!G41</f>
        <v>中国</v>
      </c>
      <c r="H42" s="74"/>
      <c r="I42" s="29" t="str">
        <f>[23]調査項目２!I41</f>
        <v>　 ※枠外参照</v>
      </c>
      <c r="J42" s="75"/>
      <c r="K42" s="59" t="str">
        <f>[23]調査項目２!K41</f>
        <v>友好都市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</row>
    <row r="43" spans="2:89" ht="21.95" customHeight="1">
      <c r="B43" s="99" t="str">
        <f>[23]調査項目２!$B42</f>
        <v>※　阿見町と柳州市とは，正式な友好都市協定は締結していない。</v>
      </c>
      <c r="C43" s="99"/>
      <c r="D43" s="99"/>
      <c r="E43" s="99"/>
      <c r="F43" s="99"/>
      <c r="G43" s="99"/>
      <c r="H43" s="99"/>
      <c r="I43" s="99"/>
      <c r="J43" s="99"/>
      <c r="K43" s="99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</row>
    <row r="44" spans="2:89">
      <c r="B44" s="32"/>
      <c r="C44" s="32"/>
      <c r="D44" s="32"/>
      <c r="E44" s="32"/>
      <c r="F44" s="32"/>
      <c r="G44" s="76"/>
      <c r="H44" s="32"/>
      <c r="I44" s="77"/>
      <c r="J44" s="77"/>
      <c r="K44" s="77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</row>
    <row r="45" spans="2:89">
      <c r="B45" s="32"/>
      <c r="C45" s="32"/>
      <c r="D45" s="32"/>
      <c r="E45" s="32"/>
      <c r="F45" s="32"/>
      <c r="G45" s="76"/>
      <c r="H45" s="32"/>
      <c r="I45" s="77"/>
      <c r="J45" s="77"/>
      <c r="K45" s="77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</row>
    <row r="46" spans="2:89">
      <c r="B46" s="32"/>
      <c r="C46" s="32"/>
      <c r="D46" s="32"/>
      <c r="E46" s="32"/>
      <c r="F46" s="32"/>
      <c r="G46" s="76"/>
      <c r="H46" s="32"/>
      <c r="I46" s="77"/>
      <c r="J46" s="77"/>
      <c r="K46" s="77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</row>
    <row r="47" spans="2:89">
      <c r="B47" s="32"/>
      <c r="C47" s="32"/>
      <c r="D47" s="32"/>
      <c r="E47" s="32"/>
      <c r="F47" s="32"/>
      <c r="G47" s="76"/>
      <c r="H47" s="32"/>
      <c r="I47" s="77"/>
      <c r="J47" s="77"/>
      <c r="K47" s="77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</row>
    <row r="48" spans="2:89">
      <c r="B48" s="32"/>
      <c r="C48" s="32"/>
      <c r="D48" s="32"/>
      <c r="E48" s="32"/>
      <c r="F48" s="32"/>
      <c r="G48" s="76"/>
      <c r="H48" s="32"/>
      <c r="I48" s="77"/>
      <c r="J48" s="77"/>
      <c r="K48" s="77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</row>
    <row r="49" spans="2:89">
      <c r="B49" s="32"/>
      <c r="C49" s="32"/>
      <c r="D49" s="32"/>
      <c r="E49" s="32"/>
      <c r="F49" s="32"/>
      <c r="G49" s="76"/>
      <c r="H49" s="32"/>
      <c r="I49" s="77"/>
      <c r="J49" s="77"/>
      <c r="K49" s="77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</row>
    <row r="50" spans="2:89">
      <c r="B50" s="32"/>
      <c r="C50" s="32"/>
      <c r="D50" s="32"/>
      <c r="E50" s="32"/>
      <c r="F50" s="32"/>
      <c r="G50" s="76"/>
      <c r="H50" s="32"/>
      <c r="I50" s="77"/>
      <c r="J50" s="77"/>
      <c r="K50" s="77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</row>
    <row r="51" spans="2:89">
      <c r="B51" s="32"/>
      <c r="C51" s="32"/>
      <c r="D51" s="32"/>
      <c r="E51" s="32"/>
      <c r="F51" s="32"/>
      <c r="G51" s="76"/>
      <c r="H51" s="32"/>
      <c r="I51" s="77"/>
      <c r="J51" s="77"/>
      <c r="K51" s="77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</row>
    <row r="52" spans="2:89">
      <c r="B52" s="32"/>
      <c r="C52" s="32"/>
      <c r="D52" s="32"/>
      <c r="E52" s="32"/>
      <c r="F52" s="32"/>
      <c r="G52" s="76"/>
      <c r="H52" s="32"/>
      <c r="I52" s="77"/>
      <c r="J52" s="77"/>
      <c r="K52" s="77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</row>
    <row r="53" spans="2:89">
      <c r="B53" s="32"/>
      <c r="C53" s="32"/>
      <c r="D53" s="32"/>
      <c r="E53" s="32"/>
      <c r="F53" s="32"/>
      <c r="G53" s="76"/>
      <c r="H53" s="32"/>
      <c r="I53" s="77"/>
      <c r="J53" s="77"/>
      <c r="K53" s="77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</row>
    <row r="54" spans="2:89">
      <c r="B54" s="32"/>
      <c r="C54" s="32"/>
      <c r="D54" s="32"/>
      <c r="E54" s="32"/>
      <c r="F54" s="32"/>
      <c r="G54" s="76"/>
      <c r="H54" s="32"/>
      <c r="I54" s="77"/>
      <c r="J54" s="77"/>
      <c r="K54" s="77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</row>
    <row r="55" spans="2:89">
      <c r="B55" s="32"/>
      <c r="C55" s="32"/>
      <c r="D55" s="32"/>
      <c r="E55" s="32"/>
      <c r="F55" s="32"/>
      <c r="G55" s="76"/>
      <c r="H55" s="32"/>
      <c r="I55" s="77"/>
      <c r="J55" s="77"/>
      <c r="K55" s="77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</row>
    <row r="56" spans="2:89">
      <c r="B56" s="32"/>
      <c r="C56" s="32"/>
      <c r="D56" s="32"/>
      <c r="E56" s="32"/>
      <c r="F56" s="32"/>
      <c r="G56" s="76"/>
      <c r="H56" s="32"/>
      <c r="I56" s="77"/>
      <c r="J56" s="77"/>
      <c r="K56" s="77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</row>
    <row r="57" spans="2:89">
      <c r="B57" s="32"/>
      <c r="C57" s="32"/>
      <c r="D57" s="32"/>
      <c r="E57" s="32"/>
      <c r="F57" s="32"/>
      <c r="G57" s="76"/>
      <c r="H57" s="32"/>
      <c r="I57" s="77"/>
      <c r="J57" s="77"/>
      <c r="K57" s="77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</row>
    <row r="58" spans="2:89">
      <c r="B58" s="32"/>
      <c r="C58" s="32"/>
      <c r="D58" s="32"/>
      <c r="E58" s="32"/>
      <c r="F58" s="32"/>
      <c r="G58" s="76"/>
      <c r="H58" s="32"/>
      <c r="I58" s="77"/>
      <c r="J58" s="77"/>
      <c r="K58" s="77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</row>
    <row r="59" spans="2:89">
      <c r="B59" s="32"/>
      <c r="C59" s="32"/>
      <c r="D59" s="32"/>
      <c r="E59" s="32"/>
      <c r="F59" s="32"/>
      <c r="G59" s="76"/>
      <c r="H59" s="32"/>
      <c r="I59" s="77"/>
      <c r="J59" s="77"/>
      <c r="K59" s="77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</row>
    <row r="60" spans="2:89">
      <c r="B60" s="32"/>
      <c r="C60" s="32"/>
      <c r="D60" s="32"/>
      <c r="E60" s="32"/>
      <c r="F60" s="32"/>
      <c r="G60" s="76"/>
      <c r="H60" s="32"/>
      <c r="I60" s="77"/>
      <c r="J60" s="77"/>
      <c r="K60" s="77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</row>
    <row r="61" spans="2:89">
      <c r="B61" s="32"/>
      <c r="C61" s="32"/>
      <c r="D61" s="32"/>
      <c r="E61" s="32"/>
      <c r="F61" s="32"/>
      <c r="G61" s="76"/>
      <c r="H61" s="32"/>
      <c r="I61" s="77"/>
      <c r="J61" s="77"/>
      <c r="K61" s="77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</row>
    <row r="62" spans="2:89">
      <c r="B62" s="32"/>
      <c r="C62" s="32"/>
      <c r="D62" s="32"/>
      <c r="E62" s="32"/>
      <c r="F62" s="32"/>
      <c r="G62" s="76"/>
      <c r="H62" s="32"/>
      <c r="I62" s="77"/>
      <c r="J62" s="77"/>
      <c r="K62" s="77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</row>
    <row r="63" spans="2:89">
      <c r="B63" s="32"/>
      <c r="C63" s="32"/>
      <c r="D63" s="32"/>
      <c r="E63" s="32"/>
      <c r="F63" s="32"/>
      <c r="G63" s="76"/>
      <c r="H63" s="32"/>
      <c r="I63" s="77"/>
      <c r="J63" s="77"/>
      <c r="K63" s="77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</row>
    <row r="64" spans="2:89">
      <c r="B64" s="32"/>
      <c r="C64" s="32"/>
      <c r="D64" s="32"/>
      <c r="E64" s="32"/>
      <c r="F64" s="32"/>
      <c r="G64" s="76"/>
      <c r="H64" s="32"/>
      <c r="I64" s="77"/>
      <c r="J64" s="77"/>
      <c r="K64" s="77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</row>
    <row r="65" spans="2:89">
      <c r="B65" s="32"/>
      <c r="C65" s="32"/>
      <c r="D65" s="32"/>
      <c r="E65" s="32"/>
      <c r="F65" s="32"/>
      <c r="G65" s="76"/>
      <c r="H65" s="32"/>
      <c r="I65" s="77"/>
      <c r="J65" s="77"/>
      <c r="K65" s="77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</row>
    <row r="66" spans="2:89">
      <c r="B66" s="32"/>
      <c r="C66" s="32"/>
      <c r="D66" s="32"/>
      <c r="E66" s="32"/>
      <c r="F66" s="32"/>
      <c r="G66" s="76"/>
      <c r="H66" s="32"/>
      <c r="I66" s="77"/>
      <c r="J66" s="77"/>
      <c r="K66" s="77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</row>
    <row r="67" spans="2:89">
      <c r="B67" s="32"/>
      <c r="C67" s="32"/>
      <c r="D67" s="32"/>
      <c r="E67" s="32"/>
      <c r="F67" s="32"/>
      <c r="G67" s="76"/>
      <c r="H67" s="32"/>
      <c r="I67" s="77"/>
      <c r="J67" s="77"/>
      <c r="K67" s="77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</row>
    <row r="68" spans="2:89">
      <c r="B68" s="32"/>
      <c r="C68" s="32"/>
      <c r="D68" s="32"/>
      <c r="E68" s="32"/>
      <c r="F68" s="32"/>
      <c r="G68" s="76"/>
      <c r="H68" s="32"/>
      <c r="I68" s="77"/>
      <c r="J68" s="77"/>
      <c r="K68" s="77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</row>
    <row r="69" spans="2:89">
      <c r="B69" s="32"/>
      <c r="C69" s="32"/>
      <c r="D69" s="32"/>
      <c r="E69" s="32"/>
      <c r="F69" s="32"/>
      <c r="G69" s="76"/>
      <c r="H69" s="32"/>
      <c r="I69" s="77"/>
      <c r="J69" s="77"/>
      <c r="K69" s="77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</row>
    <row r="70" spans="2:89">
      <c r="B70" s="32"/>
      <c r="C70" s="32"/>
      <c r="D70" s="32"/>
      <c r="E70" s="32"/>
      <c r="F70" s="32"/>
      <c r="G70" s="76"/>
      <c r="H70" s="32"/>
      <c r="I70" s="77"/>
      <c r="J70" s="77"/>
      <c r="K70" s="77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</row>
    <row r="71" spans="2:89">
      <c r="B71" s="32"/>
      <c r="C71" s="32"/>
      <c r="D71" s="32"/>
      <c r="E71" s="32"/>
      <c r="F71" s="32"/>
      <c r="G71" s="76"/>
      <c r="H71" s="32"/>
      <c r="I71" s="77"/>
      <c r="J71" s="77"/>
      <c r="K71" s="77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</row>
    <row r="72" spans="2:89">
      <c r="B72" s="32"/>
      <c r="C72" s="32"/>
      <c r="D72" s="32"/>
      <c r="E72" s="32"/>
      <c r="F72" s="32"/>
      <c r="G72" s="76"/>
      <c r="H72" s="32"/>
      <c r="I72" s="77"/>
      <c r="J72" s="77"/>
      <c r="K72" s="77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</row>
    <row r="73" spans="2:89">
      <c r="B73" s="32"/>
      <c r="C73" s="32"/>
      <c r="D73" s="32"/>
      <c r="E73" s="32"/>
      <c r="F73" s="32"/>
      <c r="G73" s="76"/>
      <c r="H73" s="32"/>
      <c r="I73" s="77"/>
      <c r="J73" s="77"/>
      <c r="K73" s="77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</row>
    <row r="74" spans="2:89">
      <c r="B74" s="32"/>
      <c r="C74" s="32"/>
      <c r="D74" s="32"/>
      <c r="E74" s="32"/>
      <c r="F74" s="32"/>
      <c r="G74" s="76"/>
      <c r="H74" s="32"/>
      <c r="I74" s="77"/>
      <c r="J74" s="77"/>
      <c r="K74" s="77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</row>
    <row r="75" spans="2:89">
      <c r="B75" s="32"/>
      <c r="C75" s="32"/>
      <c r="D75" s="32"/>
      <c r="E75" s="32"/>
      <c r="F75" s="32"/>
      <c r="G75" s="76"/>
      <c r="H75" s="32"/>
      <c r="I75" s="77"/>
      <c r="J75" s="77"/>
      <c r="K75" s="77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</row>
    <row r="76" spans="2:89">
      <c r="B76" s="32"/>
      <c r="C76" s="32"/>
      <c r="D76" s="32"/>
      <c r="E76" s="32"/>
      <c r="F76" s="32"/>
      <c r="G76" s="76"/>
      <c r="H76" s="32"/>
      <c r="I76" s="77"/>
      <c r="J76" s="77"/>
      <c r="K76" s="77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</row>
    <row r="77" spans="2:89">
      <c r="B77" s="32"/>
      <c r="C77" s="32"/>
      <c r="D77" s="32"/>
      <c r="E77" s="32"/>
      <c r="F77" s="32"/>
      <c r="G77" s="76"/>
      <c r="H77" s="32"/>
      <c r="I77" s="77"/>
      <c r="J77" s="77"/>
      <c r="K77" s="77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</row>
    <row r="78" spans="2:89">
      <c r="B78" s="32"/>
      <c r="C78" s="32"/>
      <c r="D78" s="32"/>
      <c r="E78" s="32"/>
      <c r="F78" s="32"/>
      <c r="G78" s="76"/>
      <c r="H78" s="32"/>
      <c r="I78" s="77"/>
      <c r="J78" s="77"/>
      <c r="K78" s="77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</row>
    <row r="79" spans="2:89">
      <c r="B79" s="32"/>
      <c r="C79" s="32"/>
      <c r="D79" s="32"/>
      <c r="E79" s="32"/>
      <c r="F79" s="32"/>
      <c r="G79" s="76"/>
      <c r="H79" s="32"/>
      <c r="I79" s="77"/>
      <c r="J79" s="77"/>
      <c r="K79" s="77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</row>
    <row r="80" spans="2:89">
      <c r="B80" s="32"/>
      <c r="C80" s="32"/>
      <c r="D80" s="32"/>
      <c r="E80" s="32"/>
      <c r="F80" s="32"/>
      <c r="G80" s="76"/>
      <c r="H80" s="32"/>
      <c r="I80" s="77"/>
      <c r="J80" s="77"/>
      <c r="K80" s="77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</row>
    <row r="81" spans="2:89">
      <c r="B81" s="32"/>
      <c r="C81" s="32"/>
      <c r="D81" s="32"/>
      <c r="E81" s="32"/>
      <c r="F81" s="32"/>
      <c r="G81" s="76"/>
      <c r="H81" s="32"/>
      <c r="I81" s="77"/>
      <c r="J81" s="77"/>
      <c r="K81" s="77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</row>
    <row r="82" spans="2:89">
      <c r="B82" s="32"/>
      <c r="C82" s="32"/>
      <c r="D82" s="32"/>
      <c r="E82" s="32"/>
      <c r="F82" s="32"/>
      <c r="G82" s="76"/>
      <c r="H82" s="32"/>
      <c r="I82" s="77"/>
      <c r="J82" s="77"/>
      <c r="K82" s="77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</row>
    <row r="83" spans="2:89">
      <c r="B83" s="32"/>
      <c r="C83" s="32"/>
      <c r="D83" s="32"/>
      <c r="E83" s="32"/>
      <c r="F83" s="32"/>
      <c r="G83" s="76"/>
      <c r="H83" s="32"/>
      <c r="I83" s="77"/>
      <c r="J83" s="77"/>
      <c r="K83" s="77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</row>
    <row r="84" spans="2:89">
      <c r="B84" s="32"/>
      <c r="C84" s="32"/>
      <c r="D84" s="32"/>
      <c r="E84" s="32"/>
      <c r="F84" s="32"/>
      <c r="G84" s="76"/>
      <c r="H84" s="32"/>
      <c r="I84" s="77"/>
      <c r="J84" s="77"/>
      <c r="K84" s="77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</row>
    <row r="85" spans="2:89">
      <c r="B85" s="32"/>
      <c r="C85" s="32"/>
      <c r="D85" s="32"/>
      <c r="E85" s="32"/>
      <c r="F85" s="32"/>
      <c r="G85" s="76"/>
      <c r="H85" s="32"/>
      <c r="I85" s="77"/>
      <c r="J85" s="77"/>
      <c r="K85" s="77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</row>
    <row r="86" spans="2:89">
      <c r="B86" s="32"/>
      <c r="C86" s="32"/>
      <c r="D86" s="32"/>
      <c r="E86" s="32"/>
      <c r="F86" s="32"/>
      <c r="G86" s="76"/>
      <c r="H86" s="32"/>
      <c r="I86" s="77"/>
      <c r="J86" s="77"/>
      <c r="K86" s="77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</row>
    <row r="87" spans="2:89">
      <c r="B87" s="32"/>
      <c r="C87" s="32"/>
      <c r="D87" s="32"/>
      <c r="E87" s="32"/>
      <c r="F87" s="32"/>
      <c r="G87" s="76"/>
      <c r="H87" s="32"/>
      <c r="I87" s="77"/>
      <c r="J87" s="77"/>
      <c r="K87" s="77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</row>
    <row r="88" spans="2:89">
      <c r="B88" s="32"/>
      <c r="C88" s="32"/>
      <c r="D88" s="32"/>
      <c r="E88" s="32"/>
      <c r="F88" s="32"/>
      <c r="G88" s="76"/>
      <c r="H88" s="32"/>
      <c r="I88" s="77"/>
      <c r="J88" s="77"/>
      <c r="K88" s="77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</row>
    <row r="89" spans="2:89">
      <c r="B89" s="32"/>
      <c r="C89" s="32"/>
      <c r="D89" s="32"/>
      <c r="E89" s="32"/>
      <c r="F89" s="32"/>
      <c r="G89" s="76"/>
      <c r="H89" s="32"/>
      <c r="I89" s="77"/>
      <c r="J89" s="77"/>
      <c r="K89" s="77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</row>
    <row r="90" spans="2:89">
      <c r="B90" s="32"/>
      <c r="C90" s="32"/>
      <c r="D90" s="32"/>
      <c r="E90" s="32"/>
      <c r="F90" s="32"/>
      <c r="G90" s="76"/>
      <c r="H90" s="32"/>
      <c r="I90" s="77"/>
      <c r="J90" s="77"/>
      <c r="K90" s="77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</row>
    <row r="91" spans="2:89">
      <c r="B91" s="32"/>
      <c r="C91" s="32"/>
      <c r="D91" s="32"/>
      <c r="E91" s="32"/>
      <c r="F91" s="32"/>
      <c r="G91" s="76"/>
      <c r="H91" s="32"/>
      <c r="I91" s="77"/>
      <c r="J91" s="77"/>
      <c r="K91" s="77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</row>
    <row r="92" spans="2:89">
      <c r="B92" s="32"/>
      <c r="C92" s="32"/>
      <c r="D92" s="32"/>
      <c r="E92" s="32"/>
      <c r="F92" s="32"/>
      <c r="G92" s="76"/>
      <c r="H92" s="32"/>
      <c r="I92" s="77"/>
      <c r="J92" s="77"/>
      <c r="K92" s="77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</row>
    <row r="93" spans="2:89">
      <c r="B93" s="32"/>
      <c r="C93" s="32"/>
      <c r="D93" s="32"/>
      <c r="E93" s="32"/>
      <c r="F93" s="32"/>
      <c r="G93" s="76"/>
      <c r="H93" s="32"/>
      <c r="I93" s="77"/>
      <c r="J93" s="77"/>
      <c r="K93" s="77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</row>
    <row r="94" spans="2:89">
      <c r="B94" s="32"/>
      <c r="C94" s="32"/>
      <c r="D94" s="32"/>
      <c r="E94" s="32"/>
      <c r="F94" s="32"/>
      <c r="G94" s="76"/>
      <c r="H94" s="32"/>
      <c r="I94" s="77"/>
      <c r="J94" s="77"/>
      <c r="K94" s="77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</row>
    <row r="95" spans="2:89">
      <c r="B95" s="32"/>
      <c r="C95" s="32"/>
      <c r="D95" s="32"/>
      <c r="E95" s="32"/>
      <c r="F95" s="32"/>
      <c r="G95" s="76"/>
      <c r="H95" s="32"/>
      <c r="I95" s="77"/>
      <c r="J95" s="77"/>
      <c r="K95" s="77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</row>
    <row r="96" spans="2:89">
      <c r="B96" s="32"/>
      <c r="C96" s="32"/>
      <c r="D96" s="32"/>
      <c r="E96" s="32"/>
      <c r="F96" s="32"/>
      <c r="G96" s="76"/>
      <c r="H96" s="32"/>
      <c r="I96" s="77"/>
      <c r="J96" s="77"/>
      <c r="K96" s="77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</row>
    <row r="97" spans="2:89">
      <c r="B97" s="32"/>
      <c r="C97" s="32"/>
      <c r="D97" s="32"/>
      <c r="E97" s="32"/>
      <c r="F97" s="32"/>
      <c r="G97" s="76"/>
      <c r="H97" s="32"/>
      <c r="I97" s="77"/>
      <c r="J97" s="77"/>
      <c r="K97" s="77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</row>
    <row r="98" spans="2:89">
      <c r="B98" s="32"/>
      <c r="C98" s="32"/>
      <c r="D98" s="32"/>
      <c r="E98" s="32"/>
      <c r="F98" s="32"/>
      <c r="G98" s="76"/>
      <c r="H98" s="32"/>
      <c r="I98" s="77"/>
      <c r="J98" s="77"/>
      <c r="K98" s="77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</row>
    <row r="99" spans="2:89">
      <c r="B99" s="32"/>
      <c r="C99" s="32"/>
      <c r="D99" s="32"/>
      <c r="E99" s="32"/>
      <c r="F99" s="32"/>
      <c r="G99" s="76"/>
      <c r="H99" s="32"/>
      <c r="I99" s="77"/>
      <c r="J99" s="77"/>
      <c r="K99" s="77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</row>
  </sheetData>
  <mergeCells count="3">
    <mergeCell ref="B1:K1"/>
    <mergeCell ref="P4:S4"/>
    <mergeCell ref="B43:K43"/>
  </mergeCells>
  <phoneticPr fontId="20"/>
  <pageMargins left="0.70866141732283472" right="0.70866141732283472" top="0.59055118110236227" bottom="0.47244094488188981" header="0.31496062992125984" footer="0.31496062992125984"/>
  <pageSetup paperSize="9" scale="9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02-2姉妹都市等の提携状況（国外）</vt:lpstr>
      <vt:lpstr>'02-2姉妹都市等の提携状況（国外）'!Print_Area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2017-07-11T05:23:40Z</dcterms:modified>
</cp:coreProperties>
</file>